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AI - SITE\MAPA DE CONTRATOS\"/>
    </mc:Choice>
  </mc:AlternateContent>
  <bookViews>
    <workbookView xWindow="0" yWindow="0" windowWidth="28800" windowHeight="12210"/>
  </bookViews>
  <sheets>
    <sheet name="Contratos CEHAB 2022" sheetId="1" r:id="rId1"/>
    <sheet name="Contratos terceirizados 2023" sheetId="2" state="hidden" r:id="rId2"/>
    <sheet name="Orientações de preenchimento" sheetId="3" state="hidden" r:id="rId3"/>
  </sheets>
  <definedNames>
    <definedName name="_xlnm._FilterDatabase" localSheetId="0" hidden="1">'Contratos CEHAB 2022'!$A$5:$T$146</definedName>
  </definedNames>
  <calcPr calcId="162913"/>
  <extLst>
    <ext uri="GoogleSheetsCustomDataVersion2">
      <go:sheetsCustomData xmlns:go="http://customooxmlschemas.google.com/" r:id="rId7" roundtripDataChecksum="Lpd0yuMFL0EtvUNTiKvAM2uBxhTDBgwOlxFmjaw+10M="/>
    </ext>
  </extLst>
</workbook>
</file>

<file path=xl/calcChain.xml><?xml version="1.0" encoding="utf-8"?>
<calcChain xmlns="http://schemas.openxmlformats.org/spreadsheetml/2006/main">
  <c r="R100" i="1" l="1"/>
  <c r="R14" i="1"/>
  <c r="R37" i="1"/>
  <c r="R40" i="1"/>
  <c r="R31" i="1"/>
  <c r="R29" i="1"/>
  <c r="R28" i="1"/>
  <c r="R45" i="1" l="1"/>
  <c r="R19" i="1"/>
  <c r="R61" i="1" l="1"/>
  <c r="R42" i="1"/>
  <c r="R34" i="1"/>
  <c r="R32" i="1" l="1"/>
  <c r="R33" i="1"/>
  <c r="R38" i="1" l="1"/>
  <c r="R94" i="1"/>
  <c r="Q59" i="1"/>
  <c r="R59" i="1"/>
  <c r="Q22" i="1"/>
  <c r="R22" i="1"/>
  <c r="R96" i="1" l="1"/>
  <c r="R60" i="1" l="1"/>
  <c r="R8" i="1"/>
</calcChain>
</file>

<file path=xl/sharedStrings.xml><?xml version="1.0" encoding="utf-8"?>
<sst xmlns="http://schemas.openxmlformats.org/spreadsheetml/2006/main" count="1556" uniqueCount="977">
  <si>
    <t xml:space="preserve">GOVERNO DO ESTADO DE PERNAMBUCO </t>
  </si>
  <si>
    <t>Companhia Estadual de Habitação e Obras - CEHAB-PE [1]</t>
  </si>
  <si>
    <t>ANEXO IX - MAPA DE CONTRATOS (ITEM 12.1 DO ANEXO I, DA PORTARIA SCGE No 27/2022)</t>
  </si>
  <si>
    <t>ATUALIZADO EM</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</si>
  <si>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</si>
  <si>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</si>
  <si>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</si>
  <si>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</si>
  <si>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</si>
  <si>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</si>
  <si>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</si>
  <si>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</si>
  <si>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</si>
  <si>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</si>
  <si>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</si>
  <si>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</si>
  <si>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</si>
  <si>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</si>
  <si>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ADITIVO DE SUSPENSÃO [17]</t>
  </si>
  <si>
    <t>VALOR MENSAL [18]</t>
  </si>
  <si>
    <t>VALOR TOTAL DO CONTRATO [19]</t>
  </si>
  <si>
    <t>VALOR EXECUTADO [20]</t>
  </si>
  <si>
    <t>NOME DO FISCAL DO CONTRATO [21]</t>
  </si>
  <si>
    <t>SITUAÇÃO [22]</t>
  </si>
  <si>
    <t>PLM - AUDITORIA E CONSULTORIA LTDA,</t>
  </si>
  <si>
    <t>32.681.701/0001-20</t>
  </si>
  <si>
    <t>Contratação de empresa especializada para Prestação de Serviços de Auditoria Externa Independente sobre as demonstrações contábeis e financeiras, Exercício de 2021, da Companhia Estadual de Habitação e Obras do Estado de Pernambuco – CEHAB/PE e do Fundo Estadual de Habitação de Interesse Social – FEHIS, com a emissão de PARECERES e dos relatórios circunstanciados sobre os sistemas de controles interno se das contas do exercício.</t>
  </si>
  <si>
    <t>PROCESSO LICITATÓRIO DE COMPRA DIRETA No 0025.2021.CCD.DL.0016.CEHAB</t>
  </si>
  <si>
    <t xml:space="preserve">PROCESSO LICITATÓRIO DE COMPRA DIRETA </t>
  </si>
  <si>
    <t>001/2022</t>
  </si>
  <si>
    <t>04/02/2022</t>
  </si>
  <si>
    <t xml:space="preserve">30/06/2022 </t>
  </si>
  <si>
    <t>R$ 17.400,00</t>
  </si>
  <si>
    <t>RICARDO BOTELHO - DGF</t>
  </si>
  <si>
    <t>ENCERRADO</t>
  </si>
  <si>
    <t xml:space="preserve">UNIKA TERCEIRIZAÇÃO E SERVIÇOS EIRELI </t>
  </si>
  <si>
    <t>11.788.943/0001-47</t>
  </si>
  <si>
    <t>Contratação de empresa especializada na prestação de serviços de controle, operação e fiscalização de portaria</t>
  </si>
  <si>
    <r>
      <rPr>
        <sz val="11"/>
        <color rgb="FF000000"/>
        <rFont val="Arial"/>
      </rPr>
      <t xml:space="preserve">ADESÃO À ARP </t>
    </r>
    <r>
      <rPr>
        <u/>
        <sz val="11"/>
        <color rgb="FF000000"/>
        <rFont val="Arial"/>
      </rPr>
      <t>0008.00.2021.GOV.SAD.PE</t>
    </r>
  </si>
  <si>
    <t>ADESÃO</t>
  </si>
  <si>
    <t>003/2022</t>
  </si>
  <si>
    <t>1° 17/01/2023 a 16/01/2024 - 0060900058.003055/2022-07  ------ 2° Prazo: 17/01/2024  a 16/01/2025 - 0060900055.002632/2023-46 ----- 3° PRAZO: 17/01/2025 A 16/01/2026 - 0060900055.002632/2023-46</t>
  </si>
  <si>
    <t>16/01/2023</t>
  </si>
  <si>
    <t>R$ 181.415,64</t>
  </si>
  <si>
    <t xml:space="preserve">JOSELMA MARIA DOS SANTOS </t>
  </si>
  <si>
    <t>EM EXECUÇÃO</t>
  </si>
  <si>
    <t>VIA TÉCNICA CONSTRUCOES  LTDA</t>
  </si>
  <si>
    <t>02.286.941/0001-69</t>
  </si>
  <si>
    <t>Execução de serviços de Implantação da II Perimetral Metropolitana Norte, estacas 70 a 151 (lado direito) e 76 + 15,22 a 152 (lado esquerdo), ambos convergindo nas imediações da estaca 116+ 3,5 - Olinda, PE</t>
  </si>
  <si>
    <t>Processo Licitatório nº 016/2021</t>
  </si>
  <si>
    <t>004/2022</t>
  </si>
  <si>
    <t>28/04/2023</t>
  </si>
  <si>
    <t>1° Acréscimo 1,14% e supressão 4,35% - Processo nº 0060900126.000250/2022-16 ------ 2° ACRÉSCIMO 11,9207% - 0060900035.004503/2022-40</t>
  </si>
  <si>
    <t xml:space="preserve"> R$  25.390.723,65 </t>
  </si>
  <si>
    <t xml:space="preserve">JOSÉ UBIRACI PEREIRA </t>
  </si>
  <si>
    <t xml:space="preserve">ENCERRADO                         </t>
  </si>
  <si>
    <t>GEOSISTEMAS ENGENHARIA E PLANEJAMENTO LTDA</t>
  </si>
  <si>
    <t>70.073.275/0001-30</t>
  </si>
  <si>
    <t>CONTRATAÇÃO DE EMPRESA DE ENGENHARIA PARA ANÁLISE DE SITUAÇÃO E ELABORAÇÃO DE LAUDOS TÉCNICOS, COM APONTAMENTO DE CAUSAS E SOLUÇÕES, ESTABILIZAÇÃO DE TALUDES E ATERRO, NOS CONJUNTOS HABITACIONAIS LOCALIZADOS NOS MUNICÍPIOS DE PALMARES, BARREIROS, CATENDE, CORTÊS E XEXÉU.</t>
  </si>
  <si>
    <t>PROCESSO LICITATÓRIO nº 013/2021</t>
  </si>
  <si>
    <t>005/2022</t>
  </si>
  <si>
    <t>1° 05/06/2023 a 04/10/2023 - 0060900036.001781/2023-16 ---------- 2° Prazo: 05/10/2023 a  04/05/2024 - 0060900036.001781/2023-16</t>
  </si>
  <si>
    <t xml:space="preserve">04/06/2023 </t>
  </si>
  <si>
    <t xml:space="preserve"> R$  1.217.891,12 </t>
  </si>
  <si>
    <t>ANNA PAULA LEOPOLDO DE SOUZA</t>
  </si>
  <si>
    <t>OTL – OBRAS TÉCNICAS LTDA.</t>
  </si>
  <si>
    <t>00.545.355/0001-66</t>
  </si>
  <si>
    <t xml:space="preserve"> Contratação de empresa de engenharia para execução das obras de implantação de adutora de recalque do loteamento Santa Clara 2 e estação elevatória de água tratada do sistema de abastecimento dos loteamentos Santa Clara 1 e 2 em Barreiros – PE.</t>
  </si>
  <si>
    <t>" PROCESSO LICITATÓRIO N.º
009/2021"</t>
  </si>
  <si>
    <t xml:space="preserve"> PROCESSO LICITATÓRIO N.º
009/2021</t>
  </si>
  <si>
    <t>006/2022</t>
  </si>
  <si>
    <t xml:space="preserve">1° 07/10/2022 a 05/05/2023  - 0060900036.003204/2022-88 </t>
  </si>
  <si>
    <t>06/10/2022</t>
  </si>
  <si>
    <t>2° ACRÉSCIMO - 24,8561754%  - 0060900036.003511/2022-69</t>
  </si>
  <si>
    <t xml:space="preserve"> 3° SUSPENSÃO: 16/01/2023 A 15/07/2023 - 0060900036.000132/2023-06 ------ 4° Suspensão: 16/07/2023 a 15/07/2024 - 0060900036.000132/2023-06 ------ 5°SUSPENSÃO: 16/07/2024 A 15/01/2025 - 0060900036.000132/2023-06 ------ SUSPENSÃO: 16/01/2025 A  15/07/2025- 0060900036.000455/2025-53</t>
  </si>
  <si>
    <t xml:space="preserve"> R$2.600.000,00</t>
  </si>
  <si>
    <t>VICTOR MATHEUS DE SOUZA CAMPOS/PAULO HENRIQUE PONTES MARINHO</t>
  </si>
  <si>
    <t>CONTRATAÇÃO DE EMPRESA DE ENGENHARIA PARA EXECUÇÃO DE CONSTRUÇÃO E COMPLEMENTAÇÃO DE BUEIROS DO CANAL DO FRAGOSO II - JARDIM FRAGOSO/JARDIM ALTÂNTICO - OLINDA/PE,</t>
  </si>
  <si>
    <t>Processo Licitatório nº 017/2021</t>
  </si>
  <si>
    <t>007/2022</t>
  </si>
  <si>
    <t xml:space="preserve"> R$  10.095.757,04 </t>
  </si>
  <si>
    <t>PROATEC - Projetos, Assessoria Técnica e Consultoria Ltda ME</t>
  </si>
  <si>
    <t>02.222.761/0001-13</t>
  </si>
  <si>
    <t>Contratação de serviços técnicos especializados, para implantação do trabalho social, na Comunidade Escorregou Tá Dentro.,</t>
  </si>
  <si>
    <t>Processo Licitatório nº 001/2021-CPL/CEHAB</t>
  </si>
  <si>
    <t>008/2022</t>
  </si>
  <si>
    <t xml:space="preserve">3° prazo: 17/11/2024 a 17/11/2025 - 0060900077.001835/2024-48 </t>
  </si>
  <si>
    <t>17/09/2023</t>
  </si>
  <si>
    <t xml:space="preserve">1° Suspensão: 18/09/2023 a 17/03/2024 -  0060900077.001329/2023-78 ------ 2° SUSPENSÃO: 18/03/2024 A 17/11/2024 - 0060900077.000541/2024-07  </t>
  </si>
  <si>
    <t>R$ 777.352,51</t>
  </si>
  <si>
    <t>FERNANDA RAFAELLA CHAGAS PEREIRA</t>
  </si>
  <si>
    <t>ALFORGE Segurança Patrimonial Ltda</t>
  </si>
  <si>
    <t>13.343.833/0001-05</t>
  </si>
  <si>
    <t>Serviço de vigilância</t>
  </si>
  <si>
    <r>
      <rPr>
        <sz val="11"/>
        <color rgb="FF000000"/>
        <rFont val="Arial"/>
      </rPr>
      <t xml:space="preserve">Pregão 0043/2021, Processo Licitatório 0047.2021.CCPLE-VI.PE.0043.SAD - Ata de Registro de Preços nº </t>
    </r>
    <r>
      <rPr>
        <u/>
        <sz val="11"/>
        <color rgb="FF000000"/>
        <rFont val="Arial"/>
      </rPr>
      <t>002.00.2022.GOV.SAD.PE</t>
    </r>
  </si>
  <si>
    <t>Pregão 0043/2021, Processo Licitatório 0047.2021.CCPLE-VI.PE.0043.SAD - Ata de Registro de Preços nº 002.00.2022.GOV.SAD.PE</t>
  </si>
  <si>
    <t>009/2022</t>
  </si>
  <si>
    <t>1° 05/03/2023 A 04/03/2024 - 0060900058.000609/2023-97 ------ 2°Prazo: 05/03/2024 a 04/03/2025  - 0060900055.002885/2023-10 ----- 3°prazo: 05/03/2025 a 04/03/2026 -0060900055.002885/2023-10</t>
  </si>
  <si>
    <t>04/03/2023</t>
  </si>
  <si>
    <t xml:space="preserve"> R$  1.426.762,68 </t>
  </si>
  <si>
    <t xml:space="preserve">CONSÓRCIO TREZ PARTICIPAÇÕES E ENGENHARIA </t>
  </si>
  <si>
    <t>41.200.286/0001-36</t>
  </si>
  <si>
    <t>CONTRATAÇÃO DE EMPRESA DE ENGENHARIA PARA A EXECUÇÃO DE PAVIMENTAÇÃO GRANÍTICA EM DIVERSAS RUAS NOS MUNICÍPIOS DE SALGADINHO, SÃO BENTO DO UNA E VITÓRIA DE SANTO ANTÃO NO ESTADO DE PERNAMBUCO.</t>
  </si>
  <si>
    <t>Processo Licitatório nº 018/2021</t>
  </si>
  <si>
    <t>010/2022</t>
  </si>
  <si>
    <t>1° 06/11/2022 A 05/04/2023 - 0060900036.003817/2022-15 -------- 3° Prazo: 06/04/2023 a 05/08/2023 - 0060900036.003817/2022-15</t>
  </si>
  <si>
    <t>05/11/2022</t>
  </si>
  <si>
    <t>2° ACRÉSCIMO - R$509.898,83 23,9007% - 0060900036.003252/2022-76</t>
  </si>
  <si>
    <t xml:space="preserve"> R$  2.133.406,47 </t>
  </si>
  <si>
    <t>ISABELLE SENA BARBOSA DA SILVA ANDRADE</t>
  </si>
  <si>
    <t>CONSTRUHINDO LTDA EPP</t>
  </si>
  <si>
    <t>03.780.670/0001-66</t>
  </si>
  <si>
    <t>CONTRATAÇÃO DE EMPRESA DE ENGENHARIA PARA A EXECUÇÃO DE PEFURAÇÃO E INSTALAÇÃO DE POÇOS TUBULARES PROFUNDOS EM ROCHA CRISTALINA NA REGIÃO DO SERTÃO DO PAJEÚ, EM PE</t>
  </si>
  <si>
    <t>Processo Licitatório nº 005/2022</t>
  </si>
  <si>
    <t>011/2022</t>
  </si>
  <si>
    <t>26/04/2023</t>
  </si>
  <si>
    <t>1° ACRÉSCIMO 25% - Processo nº 0060900049.003476/2022-39</t>
  </si>
  <si>
    <t xml:space="preserve"> R$  3.993.780,50 </t>
  </si>
  <si>
    <t>ANTONIO FLORENTINO CALIXTO JUNIOR - DAO</t>
  </si>
  <si>
    <t>45.744.367/0001-58</t>
  </si>
  <si>
    <t>CONTRATAÇÃO DE EMPRESA DE ENGENHARIA PARA A EXECUÇÃO DE PAVIMENTAÇÃO GRANÍTICA EM DIVERSAS RUAS NOS MUNICÍPIOS DE BARRA DE GUABIRABA, TORITAMA E VERTENTE DO LÉRIO NO ESTADO DE PERNAMBUCO.</t>
  </si>
  <si>
    <t>Processo Licitatório nº 020/2021</t>
  </si>
  <si>
    <t>012/2022</t>
  </si>
  <si>
    <t>2° 31/10/2022 a 30/04/2023 - 0060900036.004692/2022-41 ------ 3° 01/05/2023 a 31/08/2023 - 0060900036.004692/2022-41</t>
  </si>
  <si>
    <t>30/10/2022</t>
  </si>
  <si>
    <t>1° ACRÉSCIMO - R$345.612,18 -  14,9364% - 0060900036.003279/2022-69</t>
  </si>
  <si>
    <t xml:space="preserve"> R$  2.313.891,73 </t>
  </si>
  <si>
    <t>CONTRATAÇÃO DE EMPRESA DE ENGENHARIA PARA A EXECUÇÃO DE PAVIMENTAÇÃO GRANÍTICA EM DIVERSAS RUAS NOS MUNICÍPIOS DE LAGOA GRANDE E SERRITA NO ESTADO DE PERNAMBUCO.</t>
  </si>
  <si>
    <t>Processo Licitatório nº 021/2021</t>
  </si>
  <si>
    <t>013/2022</t>
  </si>
  <si>
    <t>2° 01/11/2022 A 31/12/2022  - 0060900036.003776/2022-67 ---- 3° 01/01/2023 A 31/03/2023 - 0060900036.004691/2022-04 ------- 4° 01/04/2023 a 30/09/2023 - 0060900036.001801/2023-59</t>
  </si>
  <si>
    <t>1° acréscimo - R$18.685,08 -  0,9967% - 0060900036.003281/2022-38</t>
  </si>
  <si>
    <t xml:space="preserve"> R$  1.874.662,21 </t>
  </si>
  <si>
    <t>SÉRGIO RODRIGUES DE OLIVEIRA</t>
  </si>
  <si>
    <t>CONTRATAÇÃO DE EMPRESA DE ENGENHARIA PARA A EXECUÇÃO DE PAVIMENTAÇÃO GRANÍTICA EM DIVERSAS RUAS NOS MUNICÍPIOS DE ITAMBÉ E PAULISTA NO ESTADO DE PERNAMBUCO</t>
  </si>
  <si>
    <t>Processo Licitatório nº 019/2021</t>
  </si>
  <si>
    <t>014/2022</t>
  </si>
  <si>
    <t>2° 01/11/2022 A 30/04/2023 - 0060900047.002611/2022-49</t>
  </si>
  <si>
    <t>1° acréscimo - R$609.696,72 - 23,0414% - 0060900036.003216/2022-11</t>
  </si>
  <si>
    <t xml:space="preserve"> R$  2.646.097,77 </t>
  </si>
  <si>
    <t>JOÃO VICTOR RODRIGUES DE FRANÇA</t>
  </si>
  <si>
    <t>INDÚSTRIA YVEL LTDA</t>
  </si>
  <si>
    <t>08.811.812/0001-29</t>
  </si>
  <si>
    <t>CONTRATAÇÃO DE EMPRESA DE ENGENHARIA PARA A EXECUÇÃO DE PEFURAÇÃO E INSTALAÇÃO DE POÇOS TUBULARES PROFUNDOS EM ROCHA CRISTALINA NA REGIÃO DO AGRESTE CENTRAL E AGRESTE SETENTRIONAL, EM PE</t>
  </si>
  <si>
    <t>Processo Licitatório nº 001/2022</t>
  </si>
  <si>
    <t>015/2022</t>
  </si>
  <si>
    <t>1° ACRÉSCIMO 25% - O Processo nº 0060900049.003529/2022-11</t>
  </si>
  <si>
    <t xml:space="preserve"> R$  3.986.491,00 </t>
  </si>
  <si>
    <t>DAMCOM DAMASCENO CONSTRUÇÕES E COMÉRCIO EIRELI</t>
  </si>
  <si>
    <t>04.644.733/0001-10</t>
  </si>
  <si>
    <t>CONTRATAÇÃO DE EMPRESA DE ENGENHARIA PARA A EXECUÇÃO DE PEFURAÇÃO E INSTALAÇÃO DE POÇOS TUBULARES PROFUNDOS EM ROCHA CRISTALINA NA REGIÃO DO SERTÃO DE ITAPARICA E SERTÃO CENTRAL, EM PE</t>
  </si>
  <si>
    <t>Processo Licitatório nº 002/2022</t>
  </si>
  <si>
    <t>16</t>
  </si>
  <si>
    <t>ANTÔNIO FLORENTINO CALIXTO JÚNIOR</t>
  </si>
  <si>
    <t>FILIPE AUGUSTO ARRUDA DE MIRANDA EIRELI</t>
  </si>
  <si>
    <t>35.551.315/0001-01</t>
  </si>
  <si>
    <t>"CONTRATAÇÃO DE EMPRESA
PARA EXECUTAR SERVIÇOS DE LIMPESA DE REDE DE
ESGOTAMENTO SANITÁRIO – HAB PEIXINHOS I – II"</t>
  </si>
  <si>
    <t>"PROCESSO
LICITATÓRIO DE COMPRA DIRETA Nº
0007.2022.CCD.DL.0005.CEHAB"</t>
  </si>
  <si>
    <t>17</t>
  </si>
  <si>
    <t>1° 03/11/2022 a 02/03/2023 - 0060900089.002288/2022-17</t>
  </si>
  <si>
    <t>R$ 47.942,36</t>
  </si>
  <si>
    <t>JOSÉ DE SOUZA BARBOSA - DOB</t>
  </si>
  <si>
    <t>CPM CONSTRUTORA LTDA</t>
  </si>
  <si>
    <t>05.545.366/0001-60</t>
  </si>
  <si>
    <t xml:space="preserve">CONTRATAÇÃO DE EMPRESA DE ENGENHARIA PARA A EXECUÇÃO DE PEFURAÇÃO E INSTALAÇÃO DE POÇOS TUBULARES PROFUNDOS EM ROCHA CRISTALINA NA REGIÃO DO AGRESTE MERIDIONAL E SERTÃO DO MOXOTÓ, EM PE </t>
  </si>
  <si>
    <t>Processo Licitatório nº 003/2022</t>
  </si>
  <si>
    <t>18</t>
  </si>
  <si>
    <t>VALE DO PUIU LTDA</t>
  </si>
  <si>
    <t>41.235.813/0001-48</t>
  </si>
  <si>
    <t xml:space="preserve">CONTRATAÇÃO DE EMPRESA DE ENGENHARIA PARA A EXECUÇÃO DE PEFURAÇÃO E INSTALAÇÃO DE POÇOS TUBULARES PROFUNDOS EM ROCHA CRISTALINA NA REGIAO DO SERTAO DO ARARIPE E SERTÃO DO SÃO FRANCISCO, EM PE </t>
  </si>
  <si>
    <t>Processo Licitatório nº 004/2022</t>
  </si>
  <si>
    <t>19</t>
  </si>
  <si>
    <t>1° ACRÉSCIMO 25% - Processo nº 0060900049.003532/2022-35</t>
  </si>
  <si>
    <t>URBANA - Sindicato das Empresas de Transportes de Passageiros</t>
  </si>
  <si>
    <t>09.759.606/0001-80</t>
  </si>
  <si>
    <t>Carregamento eletrônico de créditos de vale - transporte</t>
  </si>
  <si>
    <t>Adesão à Ata de Registro de Preços nº IN.0001.2022.SAD</t>
  </si>
  <si>
    <t>20</t>
  </si>
  <si>
    <t>1° 04/05/2023 a 03/05/2024  - 0060900059.000246/2023-80  ------ 2° 04/05/2024 A 03/05/2025 - 0060900059.002187/2024-65</t>
  </si>
  <si>
    <t xml:space="preserve"> R$  70.000,00 </t>
  </si>
  <si>
    <t xml:space="preserve">JOSELITO DE OLIVEIRA RAMOS </t>
  </si>
  <si>
    <t>"CONTRATAÇÃO DE EMPRESA DE
ENGENHARIA PARA A EXECUÇÃO DE OBRAS DE TERRAPLANAGEM,
PAVIMENTAÇÃO, DRENAGEM E SINALIZAÇÃO NO ACESSO BOM
JARDIM DE TAMBOATÁ, NO ESTADO DE PERNAMBUCO,"</t>
  </si>
  <si>
    <t>Processo Licitatório nº 011/2022</t>
  </si>
  <si>
    <t>21</t>
  </si>
  <si>
    <t xml:space="preserve">1°  03/02/2023 A 02/05/2023 </t>
  </si>
  <si>
    <t>4° Acréscimo - 24,9431% - EM TRAMITAÇÃO- 0060900033.005304/2022-79</t>
  </si>
  <si>
    <t>2°SUSPENSÃO: 03/05/2023 a 02/11/2024 -  0060900126.000326/2023-94 ---- 3° SUSPENSÃO: 03/11/2024 A 02/11/2025 - 0060900126.000326/2023-94</t>
  </si>
  <si>
    <t xml:space="preserve"> R$ 14.114.103,35</t>
  </si>
  <si>
    <t>IMPERIO SERVICOS AGROPECUARIOS E LOCACOES DE VEICULOS EIRELI EPP</t>
  </si>
  <si>
    <t>14.657.444/0001-09</t>
  </si>
  <si>
    <t xml:space="preserve"> SERVICO DE LOCACAO DE VEICULO TIPO MINIVAN</t>
  </si>
  <si>
    <r>
      <rPr>
        <sz val="11"/>
        <color rgb="FF000000"/>
        <rFont val="Arial"/>
      </rPr>
      <t xml:space="preserve">Adesão à Ata de Registro de Preços nº </t>
    </r>
    <r>
      <rPr>
        <u/>
        <sz val="11"/>
        <color rgb="FF000000"/>
        <rFont val="Arial"/>
      </rPr>
      <t>ARPC.0001.00.2022.GOV.SAD.PE</t>
    </r>
  </si>
  <si>
    <r>
      <rPr>
        <sz val="11"/>
        <color rgb="FF000000"/>
        <rFont val="Arial"/>
      </rPr>
      <t xml:space="preserve">Adesão à Ata de Registro de Preços nº </t>
    </r>
    <r>
      <rPr>
        <u/>
        <sz val="11"/>
        <color rgb="FF000000"/>
        <rFont val="Arial"/>
      </rPr>
      <t>ARPC.0001.00.2022.GOV.SAD.PE</t>
    </r>
  </si>
  <si>
    <t>22</t>
  </si>
  <si>
    <t>HUGO LEONARDO CABRAL - DPG</t>
  </si>
  <si>
    <t>SCAVE SERVIÇOS DE ENGENHARIA E LOCAÇÃO LTDA</t>
  </si>
  <si>
    <t>01.514.128/0001-36</t>
  </si>
  <si>
    <t>contratação de empresa de engenharia para execução de obras de limpeza do Canal do Fragoso em Olinda</t>
  </si>
  <si>
    <t>Processo Licitatório nº 018/2022</t>
  </si>
  <si>
    <t>23</t>
  </si>
  <si>
    <t>1° 26/01/2023 a 25/07/2023  - 0060900089.000971/2023-09</t>
  </si>
  <si>
    <t xml:space="preserve"> R$  2.804.410,21 </t>
  </si>
  <si>
    <t>REINALDO JOSÉ DULTRA DE MORAIS JÚNIOR - DOB</t>
  </si>
  <si>
    <t xml:space="preserve">CONSÓRCIO NOVO RUMO - SCAVE / ECAM / MORIA </t>
  </si>
  <si>
    <t>SCAVE 01.514.128/0001-36 - ECAM 06.204.246/0001-61 - MORIA 38.008.596/0001-49</t>
  </si>
  <si>
    <t>CONTRATAÇÃO DE EMPRESA DE ENGENHARIA PARA A EXECUÇÃO DE OBRAS DE TERRAPLANAGEM, PAVIMENTACAO, DRENAGEM E SINALIZACAO NO ACESSO DE SANTA MARIA DO CAMBUCÁ E CARAMURU</t>
  </si>
  <si>
    <t>Processo Licitatório nº 014/2022</t>
  </si>
  <si>
    <t>24</t>
  </si>
  <si>
    <t>1° 20/11/2022 a 19/04/2023 - 0060900036.003833/2022-16</t>
  </si>
  <si>
    <t xml:space="preserve">ACRÉSCIMO - 24,4386% - TRAMITAÇÃO - 0060900036.004321/2022-69 </t>
  </si>
  <si>
    <t>2° SUSPENSÃO: 13/04/2023 A 12/12/2024 - TRAMITAÇÃO 0060900036.001612/2024-67 - NEGATIVA DA EMPRESA EM ASSINAR</t>
  </si>
  <si>
    <t xml:space="preserve"> R$  3.323.526,18 </t>
  </si>
  <si>
    <t xml:space="preserve">GILBERSON RAMIRO ROCHA </t>
  </si>
  <si>
    <t>CONTRATAÇÃO DE EMPRESA DE ENGENHARIA PARA EXECUÇÃO DE OBRAS DE TERRAPLENAGEM, PAVIMENTAÇÃO, DRENAGEM E SINALIZAÇÃO NO ACESSO DE VERTENTE DO LÉRIO À TAMBOR, NO ESTADO DE PERNAMBUCO.</t>
  </si>
  <si>
    <t xml:space="preserve">
Processo Licitatório nº 013/2022</t>
  </si>
  <si>
    <t>Processo Licitatório nº 013/2022</t>
  </si>
  <si>
    <t>25</t>
  </si>
  <si>
    <t>1° 20/11/022 a 19/04/2023 -0060900036.004096/2022-61</t>
  </si>
  <si>
    <t xml:space="preserve">3°ACRÉSCIMO 17,4789% - TRAMITAÇÃO - 0060900033.005291/2022-38 </t>
  </si>
  <si>
    <t xml:space="preserve">2°SUSPENSÃO: 13/04/2023 A 12/12/2024 - TRAMITAÇÃO 0060900036.001615/2024-09 -  NEGATIVA DA EMPRESA EM ASSINAR </t>
  </si>
  <si>
    <t xml:space="preserve"> R$  2.752.156,48 </t>
  </si>
  <si>
    <t>EP ENGRENAGEM PRODUÇÕES E SERVIÇOS LTDA</t>
  </si>
  <si>
    <t>04.614.627/0001-93</t>
  </si>
  <si>
    <t>CONTRATAÇÃO DE EMPRESA DE ENGENHARIA PARA EXECUÇÃO DE SERVIÇOS DE PINTURA DAS FACHADAS DOS 08 BLOCOS HABITACIONAIS, GUARITA E CENTRO COMUNITÁRIO DO CONJUNTO RESIDENCIAL FLOR DO CARMELO, LOCALIZADO NA RUA ANDARAÍ S/N, NO BAIRRO DE JARDIM PIEDADE - JABOATÃO DOS GUARARAPES/PE.</t>
  </si>
  <si>
    <t>Processo Licitatório nº 006/2022</t>
  </si>
  <si>
    <t>26</t>
  </si>
  <si>
    <t xml:space="preserve">1° 21/06/2022 A 20/12/2022 - Processo nº 0060900026.004338/2021-54 ----2°21/12/2022 a 20/04/2023 - 0060900036.004278/2022-31 ---- </t>
  </si>
  <si>
    <t>5° Acréscimo de 49,8327677 %, valor de R$ 440.269,13 -  EM TRAMITAÇÃO  0060900036.002955/2022-87</t>
  </si>
  <si>
    <t>2°SUSPENSÃO: 21/04/2023 A  20/07/2023 - 0060900036.001113/2023-99 ----- 3°SUSPENSÃO: 21/07/2023 a  20/07/2024 - 0060900036.003470/2023-91 ---- 4°  SUSPENSÃO: 20/07/2024 A 19/07/2025 - 0060900036.003470/2023-91</t>
  </si>
  <si>
    <t xml:space="preserve"> R$  294.808,55 </t>
  </si>
  <si>
    <t>CONTRATAÇÃO DE EMPRESA DE ENGENHARIA PARA EXECUÇÃO DE
OBRAS DE TERRAPLENAGEM, PAVIMENTAÇÃO, DRENAGEM E SINALIZAÇÃO NO
ACESSO DE BOM JARDIM À PINDOBINHA, NO ESTADO DE PERNAMBUCO.</t>
  </si>
  <si>
    <t>Processo Licitatório nº 012/2022</t>
  </si>
  <si>
    <t>27</t>
  </si>
  <si>
    <t>2° Acréscimo 10,9076321%- tramitação - 0060900034.003850/2022-65</t>
  </si>
  <si>
    <t xml:space="preserve">1° SUSPENSÃO: 15/02/2023 A 14/12/2024 - TRAMITAÇÃO 0060900036.001616/2024-45 - NEGATIVA DA EMPRESA EM ASSINAR </t>
  </si>
  <si>
    <t>CONSÓRCIO INOVAR - CONSTRUTORA VENÂNCIO LTDA / NOVATEC CONSTRUÇÕES E EMPREENDIMENOS LTDA / VIAENCOSTA ENGENHARIA AMBIENTAL LTDA</t>
  </si>
  <si>
    <t>CONSTRUTORA VENÂNCIO LTDA 12.574.539/0001-33 / NOVATEC CONSTRUÇÕES E EMPREENDIMENOS LTDA 00.338.885/0001-33 / VIAENCOSTA ENGENHARIA AMBIENTAL LTDA 13.596.559/0001-78</t>
  </si>
  <si>
    <t>CONTRATAÇÃO DE EMPRESA DE ENGENHARIA PARA EXECUÇÃO DE OBRAS DE TERRAPLENAGEM, PAVIMENTAÇÃO, DRENAGEM E SINALIZAÇÃO NO ACESSO DE LAGOA DO NEGRO À FAZENDA DO PARAÍSO, NO ESTADO DE PERNAMBUCO</t>
  </si>
  <si>
    <t>Processo Licitatório nº 017/2022</t>
  </si>
  <si>
    <t>28</t>
  </si>
  <si>
    <t>1° 03/11/2022 A 02/04/2023 - 0060900036.003790/2022-61</t>
  </si>
  <si>
    <t>5° "acréscimo - 16,3106%
 - R$ 445.402,12  - Em tramitação - 0060900033.005765/2022-41"</t>
  </si>
  <si>
    <r>
      <rPr>
        <sz val="11"/>
        <color rgb="FF000000"/>
        <rFont val="Arial"/>
      </rPr>
      <t xml:space="preserve">2° SUSPENSÃO - 28/03/2023 A 27/12/2024 - 0060900036.001618/2024-34 -- 3°SUSPENSÃO - 28/12/2024 a 27/06/2025 -0060900036.004557/2024-67  --- </t>
    </r>
    <r>
      <rPr>
        <sz val="11"/>
        <color rgb="FF000000"/>
        <rFont val="Arial"/>
      </rPr>
      <t>4° SUSPENSÃO - 28/06/2025 a 27/12/2025 - 0060900036.004557/2024-67 - TRAMITAÇÃO</t>
    </r>
  </si>
  <si>
    <t>GILBERSON RAMIRO ROCHA / JOÃO PAULO DOS SANTOS SILVA</t>
  </si>
  <si>
    <t>CONTRATAÇÃO DE EMPRESA DE ENGENHARIA PARA EXECUÇÃO DE OBRAS DE TERRAPLENAGEM, PAVIMENTAÇÃO, DRENAGEM E SINALIZAÇÃO NO ACESSO DE SANTA MARIA DO CAMBUCÁ À SERRINHA, NO ESTADO DE PERNAMBUCO</t>
  </si>
  <si>
    <t>Processo Licitatório nº 015/2022</t>
  </si>
  <si>
    <t>29</t>
  </si>
  <si>
    <t xml:space="preserve">1° 03/11/2022 a 02/04/2023 - 0060900036.003787/2022-47 --- 4° PRAZO: 01/08/2024 A 31/01/2025 - 0060900036.002439/2024-14 </t>
  </si>
  <si>
    <t xml:space="preserve">2° ACRÉSCIMO - 0060900036.004288/2022-77 - 16,3893% - R$ 427.450,84 </t>
  </si>
  <si>
    <t xml:space="preserve">3° SUSPENSÃO: 31/03/2023 A  30/12/2024 - 0060900036.001619/2024-89 --5° SUSPENSÃO: 03/09/2024 a 02/03/2025 - 0060900036.003683/2024-02 -- 6° SUSPENSÃO: 03/09/2024 a 02/03/2025 - 0060900036.003683/2024-02 </t>
  </si>
  <si>
    <t>CONTRATAÇÃO DE EMPRESA DE ENGENHARIA PARA EXECUÇÃO DE OBRAS DE TERRAPLENAGEM, PAVIMENTAÇÃO, DRENAGEM E SINALIZAÇÃO NO ACESSO DA FAZENDA CHICO NENA AO POVOADO DE UMARI, NO ESTADO DE PERNAMBUCO</t>
  </si>
  <si>
    <t>Processo Licitatório nº 016/2022</t>
  </si>
  <si>
    <t>30</t>
  </si>
  <si>
    <t xml:space="preserve">2° 09/02/2023 A 08/10/2023 - 0060900036.001620/2024-11 --- </t>
  </si>
  <si>
    <t xml:space="preserve">1°"ACRÉSCIMO - 15,7599%
 0060900033.005569/2022-77" </t>
  </si>
  <si>
    <t xml:space="preserve">3° SUSPENSÃO: 07/02/2023 A 06/12/2024 - 0060900036.001620/2024-11 ---- 4° suspensão: 06/12/2024 a 05/06/2025 - 0060900036.004554/2024-23 --- </t>
  </si>
  <si>
    <t>GILBERSON RAMIRO ROCHA / JAQUELINE MARIA DA SILVA</t>
  </si>
  <si>
    <t>LIMPSERVICE LTDA - ME</t>
  </si>
  <si>
    <t>35.474.980/0001-49</t>
  </si>
  <si>
    <t>"Prestação de Serviços de controle de pragas, desratização e
descupinação de toda área compreendida da Companhia
Estadual de Habitação e Obras – CEHAB"</t>
  </si>
  <si>
    <t>Dispensa de Licitação nº 0009.2022.CCD.DL.0006.CEHAB</t>
  </si>
  <si>
    <t>31</t>
  </si>
  <si>
    <t xml:space="preserve"> R$  17.400,00 </t>
  </si>
  <si>
    <t>LIDERMAC CONSTRUÇÕES E EQUIPAMENTOS LTDA</t>
  </si>
  <si>
    <t>40.882.060/0001-08</t>
  </si>
  <si>
    <t>CONTRATAÇÃO DE EMPRESA DE ENGENHARIA PARA EXECUÇÃO DE OBRAS DE RECAPEAMENTO ASFÁLTICO EM DIVERSAS RUAS NO MUNICÍPIO DE ITAMBÉ, NO ESTADO DE PERNAMBUCO</t>
  </si>
  <si>
    <t>Processo Licitatório nº 023/2022</t>
  </si>
  <si>
    <t>32</t>
  </si>
  <si>
    <t>2° 09/09/2022 a 08/12/2022 - 0060900036.003645/2022-80</t>
  </si>
  <si>
    <t>1° acréscimo R$ 207.529,97 - 12,45% - 0060900047.001931/2022-81</t>
  </si>
  <si>
    <t xml:space="preserve"> R$  1.667.178,38 </t>
  </si>
  <si>
    <t>CONSÓRCIO SES SERRA  (OTL - OBRAS TÉCNICAS LTDA  - TREZ PARTICIPAÇÕES E ENGENHARIA LTDA)</t>
  </si>
  <si>
    <t>CONSÓRCIO SES SERRA  (OTL - OBRAS TÉCNICAS LTDA CNPJ 00.545.355/0001-66  - TREZ PARTICIPAÇÕES E ENGENHARIA LTDA  CNPJ 41.200.286/0001-36)</t>
  </si>
  <si>
    <t>CONTRATAÇÃO DE
EMPRESA DE ENGENHARIA PARA EXECUÇÃO DAS OBRAS DE
IMPLANTAÇÃO DE SISTEMA DE TRATAMENTO DE ESGOTO (REDE
COLETORA, ESTAÇÃO DE TRATAMENTO COMPACTA, ESTAÇÃO
ELEVATÓRIA E EMISSÁRIO), ALÉM DE DEMOLIÇÃO DE CANAL EM
ALVENARIA E RECONSTRUÇÃO DE CANAL EM CONCRETO ARMADO E
SERVIÇOS REMANESCENTES DE PAVIMENTAÇÃO EM DIVERSAS RUAS
NO HABITACIONAL SERRA TALHADA, LOTEAMENTO MULTIRÃO, NO
MUNICÍPIO DE SERRA TALHADA - PE</t>
  </si>
  <si>
    <t>Processo Licitatório nº 007/2022</t>
  </si>
  <si>
    <t>33</t>
  </si>
  <si>
    <t xml:space="preserve">2° 13/06/2023 a 28/07/2023 -Processo nº 0060900036.001097/2023-34       -----  3°Prazo: 29/07/2023 a 28/03/2024 - 0060900036.001097/2023-34 ---- 4°Prazo: 29/03/2024 a 28/12/2024 - 0060900036.000589/2024-93 ---- 5°PRAZO: 28/12/2024 A 27/03/2025 - 0060900036.000589/2024-93  </t>
  </si>
  <si>
    <t>1°  acréscimo - 24,9623% - 0060900036.003367/2022-61</t>
  </si>
  <si>
    <t>SERGIO RODRIGUES DE OLIVEIRA        	GILBERSON RAMIRO DA ROCHA</t>
  </si>
  <si>
    <t>CONFIG ENGENHARIA LTDA - ME</t>
  </si>
  <si>
    <t>07.738.830/0001-60</t>
  </si>
  <si>
    <t>CONTRATAÇÃO DE EMPRESA DE ENGENHARIA PARA EXECUÇÃO DAS OBRAS DE CONSTRUÇÃO DE UMA UNIDADE BÁSICA DE SAÚDE (UBS) PADRÃO PARA DUAS EQUIPES DE SAÚDE DA FAMÍLIA EM VILA CLAUDETE - CABO DE SANO AGOSTINHO - PE</t>
  </si>
  <si>
    <t>Processo Licitatório nº 008/2022</t>
  </si>
  <si>
    <t>34</t>
  </si>
  <si>
    <t>2° Devolução do prazo: 27/08/2023 a 16/12/2023  - 0060900036.002691/2023-42   ------ 5°PRAZO: 17/06/2024 A 16/12/2024 - 0060900036.001921/2024-37</t>
  </si>
  <si>
    <t>4° ACRÉSCIMO 19,3206902% R$ 275.451,67  E SUPRESSÃO 1,629286% R$ 25.367,68 - 0060900036.000109/2023-11</t>
  </si>
  <si>
    <t>1° SUSPENSÃO - 27/12/2022 A 26/08/2023 -0060900034.002115/2023-15-</t>
  </si>
  <si>
    <t xml:space="preserve">VICTOR MATHEUS DE SOUZA CAMPOS                                            GILBERSON RAMIRO ROCHA </t>
  </si>
  <si>
    <t>CONSTRUTORA ANCAR LTDA</t>
  </si>
  <si>
    <t>00.758.756/0001-02</t>
  </si>
  <si>
    <t>CONTRATAÇÃO DE EMPRESA DE ENGENHARIA PARA EXECUÇÃO DE OBRAS DE RECAPEAMENTO ASFÁLTICO DO DISTRITO DE LAGOA DE PEDRA ATÉ CASINHAS, NO MUNICÍPIO DE SURUBIM  NO ESTADO DE PERNAMBUCO</t>
  </si>
  <si>
    <t>Processo Licitatório nº 024/2022</t>
  </si>
  <si>
    <t>35</t>
  </si>
  <si>
    <t>1° acréscimo no valor de R$ 562.266,25 (quinhentos e sessenta e dois mil, duzentos e sessenta e seis reais), correspondente a 24,6628% -  0060900033.002542/2022-22</t>
  </si>
  <si>
    <t xml:space="preserve"> R$  2.279.812,96 </t>
  </si>
  <si>
    <t xml:space="preserve">JOSE DE SOUZA BARBOSA - DOB </t>
  </si>
  <si>
    <t>CONTRATAÇÃO DE EMPRESA DE ENGENHARIA PARA EXECUÇÃO DE OBRAS DE TERRAPLENAGEM, PAVIMENTAÇÃO, DRENAGEM E SINALIZAÇÃO NO ACESSO DE LIMOEIRO À CEDRO, NO ESTADO DE PERNAMBUCO</t>
  </si>
  <si>
    <t>Processo Licitatório nº 010/2022</t>
  </si>
  <si>
    <t>36</t>
  </si>
  <si>
    <t>1° 20/02/2023 a 19/08/2023 - 0060900036.001021/2023-17</t>
  </si>
  <si>
    <t>3° Acréscimo - 16,7621% -  EM TRAMITAÇÃO - 0060900034.003847/2022-41</t>
  </si>
  <si>
    <t xml:space="preserve">2°SUSPENSÃO: 16/08/2023 A 15/12/2024 - TRAMITAÇÃO - 0060900036.001621/2024-58 - NEGATIVA DA EMPRESA EM ASSINAR </t>
  </si>
  <si>
    <t xml:space="preserve"> R$  7.070.984,99 </t>
  </si>
  <si>
    <t>CONSÓRCIO URB FEIRA NOVA - TREZ PARTICIPAÇÕES E ENGENHARIA LTDA E CONSTRUTORA IPOGIL EIRELE ME</t>
  </si>
  <si>
    <t>CONTRATAÇÃO DE EMPRESA DE ENGENHARIA PARA EXECUÇÃO DE PAVIMENTAÇÃO EM PARALELEPÍPEDOS GRANÍTICOS EM DIVERSAS RUAS NO MUNICÍPIO DE FEIRA NOVA - PE</t>
  </si>
  <si>
    <t>Processo Licitatório nº 020/2022</t>
  </si>
  <si>
    <t>37</t>
  </si>
  <si>
    <t>1° 28/06/2022 a 27/02/2023      3°28/02/2023 a 27/08/2023  - 0060900036.000524/2023-67 ---- 4° "28/08/2023 a 27/04/2024 -
0060900036.003039/2023-45"</t>
  </si>
  <si>
    <t>2° ACRÉSCIMO - R$368.732,67 - 15,5014% - 0060900036.003278/2022-14</t>
  </si>
  <si>
    <t>5° SUSPENSÃO: 04/12/2023 A 03/12/2024 - 0060900036.003039/2023-45</t>
  </si>
  <si>
    <t xml:space="preserve"> R$  2.378.697,94 </t>
  </si>
  <si>
    <t>HEITOR FIDELIS SALES DE QUEROZ</t>
  </si>
  <si>
    <t>CONSÓRCIO INOVAR BELO JARDIM - CONSTRUTORA VENÂNCIO LTDA / NOVATEC CONSTRUÇÕES E EMPREENDIMENOS LTDA / VIAENCOSTA ENGENHARIA AMBIENTAL LTDA</t>
  </si>
  <si>
    <t>CONTRATAÇÃO DE EMPRESA DE ENGENHARIA PARA EXECUÇÃO DE OBRAS DE TERRAPLENAGEM, PAVIMENTAÇÃO, DRENAGEM E SINALIZAÇÃO DO RECHO QUE INTERLIGA A BR - 232 AO DISTRITO DE ÁGUA FRIA, LOCALIZADO NO MUNICÍPIO DE BELO JARDIM, NO ESTADO DE PERNAMBUCO.</t>
  </si>
  <si>
    <t>Processo Licitatório nº 027/2022</t>
  </si>
  <si>
    <t>38</t>
  </si>
  <si>
    <t>1º ACRÉSCIMO - R$ 1.078.948,73 -  22,7937% - 0060900036.003596/2022-85</t>
  </si>
  <si>
    <t>2° SUSPENSÃO - 22/02/2023 A 21/12/2024 - 0060900036.001622/2024-01 --- 3°suspensão: 22/12/2024 a 21/06/2025 - 0060900036.004558/2024-10  ---4° suspensão: 22/06/2025 A 21/12/2025 - EM TRAMITAÇÃO 0060900036.004558/2024-10</t>
  </si>
  <si>
    <t>GILBERSON RAMIRO ROCHA/              JOAO PAULO DOS SANTOS SILVA</t>
  </si>
  <si>
    <t>CONTRATAÇÃO DE EMPRESA DE ENGENHARIA PARA EXECUÇÃO DE OBRAS DE TERRAPLENAGEM, PAVIMENTAÇÃO, DRENAGEM E SINALIZAÇÃO EM VIAS URBANAS, MUNICÍPIO DE ÁGUAS BELAS, NO ESTADO DE PERNAMBUCO.</t>
  </si>
  <si>
    <t>Processo Licitatório nº 022/2022</t>
  </si>
  <si>
    <t>39</t>
  </si>
  <si>
    <t>CONTRATAÇÃO DE EMPRESA DE ENGENHARIA PARA EXECUÇÃO DE OBRAS DE TERRAPLENAGEM, PAVIMENTAÇÃO, DRENAGEM E SINALIZAÇÃO EM VIAS LOCALIZADAS NO LOTEAMENTO SANTO ANTONIO, MUNICÍPIO DE TACAIMBÓ, NO ESTADO DE PERNAMBUCO.</t>
  </si>
  <si>
    <t>Processo Licitatório nº 021/2022</t>
  </si>
  <si>
    <t>40</t>
  </si>
  <si>
    <t>Manoel Franco Pacheco Junior - DOB</t>
  </si>
  <si>
    <t>RM TERCEIRIZAÇÃO E GESTÃO DE RECURSOS HUMANOS EIRELI</t>
  </si>
  <si>
    <t>05.465.222/0001-01</t>
  </si>
  <si>
    <t>Contratação de empresa especializada em serviço de motoristas</t>
  </si>
  <si>
    <t>Adesão à Ata de Registro de Preços nº 0018.00.2021.GOV.SAD.PE</t>
  </si>
  <si>
    <t>41</t>
  </si>
  <si>
    <t xml:space="preserve">1° 15,93% - acréscimo - 0060900053.002754/2022-71 --- 2°  supressão - 25,93% - Processo nº 0060900049.000692/2023-11 </t>
  </si>
  <si>
    <t>ARLINDO RODRIGUES RAMALHO NETO - A PARTIR DE 24.04.2025</t>
  </si>
  <si>
    <t>A V M L CONSTRUÇÕES DE EDIFÍCIOS LTDA</t>
  </si>
  <si>
    <t>22.532.706/0001-37</t>
  </si>
  <si>
    <t>"CONTRATAÇÃO DE EMPRESA DE ENGENHARIA PARA EXECUÇÃO DE SERVIÇOS DE IMPLANTAÇÃO DA COBERTA DO MERCADO PÚBLICO DE SANTA
CRUZ DO CAPIBARIBE/PE"</t>
  </si>
  <si>
    <t>07/07/2022 - Processo nº 0060900018.001631/2022-40</t>
  </si>
  <si>
    <t>42</t>
  </si>
  <si>
    <t>1° 21/03/2023 A 20/09/2023 - 0060900036.001775/2023-69 ----- 3° Prazo: 21/09/2023 a 20/05/2024 - 0060900036.001775/2023-69 --- 4°PRAZO 21/05/2024 A 20/07/2024 - 0060900037.001571/2024-07 ------ 5° PRAZO: 21/07/2024 A 20/09/2024 - 0060900037.001571/2024-07</t>
  </si>
  <si>
    <t>2° Acréscimo 0,9428% e Supressão 1,6535% - 0060900036.004659/2022-11 ---- 6° ACRÉSCIMO - 12,53% - Processo nº 0060900036.000383/2024-63</t>
  </si>
  <si>
    <t xml:space="preserve"> R$  5.338.249,53 </t>
  </si>
  <si>
    <t>CONSÓRCIO URB FEIRA NOVA  46.944.814/0001-85- TREZ PARTICIPAÇÕES E ENGENHARIA LTDA - 41.200.286/0001-36 E CONSTRUTORA IPOGIL EIRELE ME - 22.931.084./0001-10</t>
  </si>
  <si>
    <t>CONTRATAÇÃO DE EMPRESA DE ENGENHARIA PARA EXECUÇÃO DE OBRAS DE TERRAPLENAGEM, PAVIMENTAÇÃO, DRENAGEM E SINALIZAÇÃO NA COMUNIDADE QUILOMBOLA NO SÍTIO BARRO VERMELHO E SÍTIO DO RETIRO LOCALIZADO NO MUNICÍPIO DE SÃO CAETANO, NO ESTADO DE PERNAMBUCO.</t>
  </si>
  <si>
    <t>Processo Licitatório nº 026/2022</t>
  </si>
  <si>
    <t>43</t>
  </si>
  <si>
    <t>1° "acréscimo - R$55.376,49 -2,9200%
  0060900036.003282/2022-82"</t>
  </si>
  <si>
    <t>IG CONSTRUTORA LTDA ME</t>
  </si>
  <si>
    <t>09.531.960/0001-52</t>
  </si>
  <si>
    <t xml:space="preserve">Contratação de Empresa de Engenharia para revitalização de praças no Distrito de Ibiranga município de Itambé em Pernambuco. </t>
  </si>
  <si>
    <t>Processo Licitatório nº 030/2022</t>
  </si>
  <si>
    <t>44</t>
  </si>
  <si>
    <r>
      <rPr>
        <sz val="11"/>
        <color rgb="FF000000"/>
        <rFont val="Arial"/>
      </rPr>
      <t xml:space="preserve">1°02/01/2023 A 01/04/2023 - 0060900036.000136/2023-86  ---- 2° Prazo: 02/04/2023 a 01/12/2023 - 0060900036.000136/2023-86 ----- 4°PRAZO: 15/10/2024 A 14/03/2025 - 0060900036.000136/2023-86  ---- 6° vigência e execução: 15/03/2025 a  14/05/2025 - 0060900036.000136/2023-86 ---- </t>
    </r>
    <r>
      <rPr>
        <sz val="11"/>
        <color rgb="FF000000"/>
        <rFont val="Arial"/>
      </rPr>
      <t xml:space="preserve">7° vigência e execução: 15/05/2025 a  13/08/2025 - 0060900036.000136/2023-86 - EM TRAMITAÇÃO 
 </t>
    </r>
  </si>
  <si>
    <t>5° acréscimo - 18,21% -0060900036.003939/2022-10</t>
  </si>
  <si>
    <t xml:space="preserve">3°SUSPENSÃO: 30/11/2023 A 29/11/2024 -0060900036.001312/2024-88 </t>
  </si>
  <si>
    <t xml:space="preserve"> R$  714.218,37 </t>
  </si>
  <si>
    <t>ANE MARIA DE JESUS BARBOSA DA SILVA                                                   HEITOR FIDELIS SALES DE QUEIROZ</t>
  </si>
  <si>
    <t>CONSTRUTORA CELTA S.S. EIRELI EPP</t>
  </si>
  <si>
    <t>08.853.117/0001-20</t>
  </si>
  <si>
    <t>CONTRATAÇÃO DE EMPRESA DE ENGENHARIA PARA EXECUÇÃO DE OBRAS DE PAVIMENTAÇÃO DE VIA DE ACESSO E CONSTRUÇÃO DE MURO DE ARRIMO EM PONTA DE PEDRAS NO MUNICÍPIO DE GOIANA, NO ESTADO DE PERNAMBUCO.</t>
  </si>
  <si>
    <t>Processo Licitatório nº 041/2022</t>
  </si>
  <si>
    <t>45</t>
  </si>
  <si>
    <t>1° 27/10/2022 a 26/01/2023 - 0060900036.004054/2022-20</t>
  </si>
  <si>
    <t xml:space="preserve">2°acréscimo 23,6324% - 0060900036.003863/2022-14 </t>
  </si>
  <si>
    <t>MANOEL FRANCO - DOB</t>
  </si>
  <si>
    <t xml:space="preserve"> LIDERMAC CONSTRUÇÕES E EQUIPAMENTOS LTDA</t>
  </si>
  <si>
    <t>CONTRATAÇÃO DE EMPRESA DE ENGENHARIA PARA EXECUÇÃO DE OBRAS DE RECAPEAMENTO ASFALTICO NO 1º ACESSO PELA BR 408 AO MUNICÍPIO DE ALIANÇA, NO ESTADO DE PERNAMBUCO.</t>
  </si>
  <si>
    <t>Processo Licitatório nº 039/2022</t>
  </si>
  <si>
    <t>46</t>
  </si>
  <si>
    <t>1° 02/08/2022 a 01/01/2023</t>
  </si>
  <si>
    <t>CONTRATAÇÃO DE EMPRESA DE ENGENHARIA PARA EXECUÇÃO DE OBRAS DE PAVIMENTAÇÃO, DRENAGEM E SINALIZAÇÃO NA COMUNIDADE SÍTIO JACARÉ LOCALIZADO NO MUNICÍPIO DE SÃO CAETANO, NO ESTADO DE PERNAMBUCO.</t>
  </si>
  <si>
    <t>Processo Licitatório nº 043/2022</t>
  </si>
  <si>
    <t>47</t>
  </si>
  <si>
    <t>1º 27/10/2022 A 26/01/2023 -  0060900036.003852/2022-34</t>
  </si>
  <si>
    <t>2° acréscimo - R$ 61.546,65  - 23,6387% - tramitação 0060900036.003470/2022-19</t>
  </si>
  <si>
    <t>ASA RENT A CAR LOCACAO DE VEICULOS LTDA</t>
  </si>
  <si>
    <t>07.005.206/0001-53</t>
  </si>
  <si>
    <t>contratação do Serviço de locação de 13 veículos para transporte de pessoas, tipo caminhonete cabine dupla 4x4</t>
  </si>
  <si>
    <r>
      <rPr>
        <sz val="11"/>
        <color rgb="FF000000"/>
        <rFont val="Arial"/>
      </rPr>
      <t xml:space="preserve">Adesão à Ata de Registro de Preços nº </t>
    </r>
    <r>
      <rPr>
        <sz val="11"/>
        <color rgb="FF000000"/>
        <rFont val="Arial"/>
      </rPr>
      <t>ARPC.0031.00.2021.GOV.SAD.PE</t>
    </r>
  </si>
  <si>
    <r>
      <rPr>
        <sz val="11"/>
        <color rgb="FF000000"/>
        <rFont val="Arial"/>
      </rPr>
      <t xml:space="preserve">Adesão à Ata de Registro de Preços nº </t>
    </r>
    <r>
      <rPr>
        <sz val="11"/>
        <color rgb="FF000000"/>
        <rFont val="Arial"/>
      </rPr>
      <t>ARPC.0031.00.2021.GOV.SAD.PE</t>
    </r>
  </si>
  <si>
    <t>48</t>
  </si>
  <si>
    <t>1° 07/02/2025 a 06/08/2025 - morte súbita - 0060900055.001696/2024-19</t>
  </si>
  <si>
    <t xml:space="preserve"> R$ 1.625.910,00</t>
  </si>
  <si>
    <t>ARLINDO RODRIGUES RAMALHO NETO</t>
  </si>
  <si>
    <t>Contratação de empresa de engenharia para execução de obras de terraplenagem, pavimentação e drenagem de diversas ruas no município de Escada, no Estado de Pernambuco.</t>
  </si>
  <si>
    <t>Processo Licitatório nº 035/2022</t>
  </si>
  <si>
    <t>49</t>
  </si>
  <si>
    <t xml:space="preserve">2° 05/02/2023 A 04/05/2023 - Processo nº 0060900036.000236/2023-11 -- 3°05/05/2023 A 04/09/2023 - 0060900036.001634/2023-46 --- 4° Prazo: 05/09/2023 a 04/03/2024 - 0060900036.001634/2023-46 --- </t>
  </si>
  <si>
    <t>1° SUPRESSÃO - R$13.502,56 -  0,8150% -----ACRÉSCIMO R$187.248,29 - 11,3028% -  0060900036.003284/2022-71</t>
  </si>
  <si>
    <t>5° SUSPENSÃO: 06/02/2024 A 05/02/2025 - 0060900036.001634/2023-46 --- 6° suspensão: 06/02/2025 a 05/02/2026 - 0060900036.001634/2023-46</t>
  </si>
  <si>
    <t xml:space="preserve"> R$  1.656.658,21 </t>
  </si>
  <si>
    <t>CONTRATAÇÃO DE EMPRESA DE ENGENHARIA PARA EXECUÇÃO DE OBRAS DE PAVIMENTAÇÃO EM PARALELEPÍPEDOS E DRENAGEM EM RUAS DO MUNICÍPIO DE ARAÇOIABA, NO ESTADO DE PERNAMBUCO.</t>
  </si>
  <si>
    <t>Processo Licitatório nº 042/2022</t>
  </si>
  <si>
    <t>50</t>
  </si>
  <si>
    <t>2° 05/01/2023 a 04/04/2023 - 0060900036.004690/2022-51</t>
  </si>
  <si>
    <t>1° ACRÉSCIMO -  12,913226%. - R$167.788,67  - 0060900036.003349/2022-89</t>
  </si>
  <si>
    <t xml:space="preserve"> R$  1.299.355,16 </t>
  </si>
  <si>
    <t>CONSÓRCIO URB PAUDALHO - TREZ PARTICIPAÇÕES E ENGENHARIA LTDA E CONSTRUTORA IPOGIL EIRELE ME</t>
  </si>
  <si>
    <t>CONSÓRCIO URB PAUDALHO 47.142.017/0001-47-  TREZ PARTICIPAÇÕES E ENGENHARIA LTDA - 41.200.286/0001-36 E CONSTRUTORA IPOGIL EIRELE ME - 22.931.084./0001-10</t>
  </si>
  <si>
    <t>CONTRATAÇÃO DE EMPRESA DE ENGENHARIA PARA EXECUÇÃO DE OBRAS DE TERRAPLENAGEM, PAVIMENTAÇÃO, DRENAGEM E SINALIZAÇÃO NO ACESSO AO DISTRITO DE ROSARINHO NO MUNICÍPIO DE PAUDALHO, NO ESTADO DE PERNAMBUCO.</t>
  </si>
  <si>
    <t>Processo Licitatório nº 040/2022</t>
  </si>
  <si>
    <t>51</t>
  </si>
  <si>
    <t xml:space="preserve">2° Prazo: 05/02/2023 a 04/12/2023 - - 0060900036.002235/2023-01 </t>
  </si>
  <si>
    <t xml:space="preserve">1° ACRÉSCIMO R$279.527,88 - 9,7930%  -  0060900036.003283/2022-27 </t>
  </si>
  <si>
    <t>3° SUSPENSÃO: 11/11/2023 A 10/11/2025 -  - 0060900036.002235/2023-01</t>
  </si>
  <si>
    <t>JEPAC ENGENHARIA LTDA</t>
  </si>
  <si>
    <t>05.623.631/0001-80</t>
  </si>
  <si>
    <t>CONTRATAÇÃO DE EMPRESA DE ENGENHARIA PARA EXECUÇÃO DE OBRAS DE RECAPEAMENTO ASFALTICO E SINALIZAÇÃO NA RUA FLORESTA E RUA DO SOL NO DISTRITO DE SANTO ANDRÉ NA ZONA RURAL DO MUNICÍPIO DE TAMANDARÉ, NO ESTADO DE PERNAMBUCO.</t>
  </si>
  <si>
    <t>Processo Licitatório nº 036/2022</t>
  </si>
  <si>
    <t>52</t>
  </si>
  <si>
    <t xml:space="preserve">1° 05/12/2022 A 04/04/2023 - 0060900047.002994/2022-55 ---- 2°Prazo: 05/04/2023 a 04/12/2023 - 0060900047.002994/2022-55 </t>
  </si>
  <si>
    <t>5° ACRÉSCIMO - 6,5227% - EM TRAMITAÇÃO - 0060900036.004435/2022-17</t>
  </si>
  <si>
    <t xml:space="preserve">3° SUSPENSÃO: 01/12/2023 a 31/11/2024 - 0060900036.000116/2024-96 ---4° SUSPENSÃO: 30/11/2024 a 29/11/2025 - 0060900036.000116/2024-96 ---- </t>
  </si>
  <si>
    <t>JOÃO PAULO DOS SANTOS SILVA	                          HEITOR FIDELIS SALES DE QUEIROZ</t>
  </si>
  <si>
    <t>CONSÓRCIO INOVAR ITAQUITINGA</t>
  </si>
  <si>
    <t>47.141.755/0001-70</t>
  </si>
  <si>
    <t>CONTRATAÇÃO DE EMPRESA DE ENGENHARIA PARA EXECUÇÃO DE OBRAS DE TERRAPLENAGEM, PAVIMENTAÇÃO E SINALIZAÇÃO NO ACESSO AO DISTRITO DE SAPÉ NO MUNICÍPIO DE ITAQUITINGA, NO ESTADO DE PERNAMBUCO</t>
  </si>
  <si>
    <t>Processo Licitatório nº 044/2022</t>
  </si>
  <si>
    <t>53</t>
  </si>
  <si>
    <t>1°Prazo: 05/05/2023 a 04/03/2024 - 0060900036.003893/2023-10</t>
  </si>
  <si>
    <t xml:space="preserve">4° ACRÉSCIMO - 24,6924% - R$ 1.511.698,02  - TRAMITAÇÃO - 0060900036.004290/2022-46  </t>
  </si>
  <si>
    <t xml:space="preserve">2° SUSPENSÃO: 01/02/2024 A 31/01/2025 - 0060900036.003718/2023-14 ----- 3° SUSPENSÃO: 01/02/2025 a 31/08/2025 - 0060900036.003718/2023-14 ----  </t>
  </si>
  <si>
    <t>SÉRGIO RODRIGUES DE OLIVEIRA	GILBERSON RAMIRO DA ROCHA</t>
  </si>
  <si>
    <t>CONSÓRCIO URB PAUDALHO 47.142.017/0001-47
- TREZ PARTICIPAÇÕES E ENGENHARIA LTDA - 41.200.286/0001-36 E CONSTRUTORA IPOGIL EIRELE ME - 22.931.084./0001-10</t>
  </si>
  <si>
    <t>CONTRATAÇÃO DE EMPRESA DE ENGENHARIA PARA EXECUÇÃO DE OBRAS DE PAVIMENTAÇÃO, DRENAGEM E SINALIZAÇÃO EM DIVERSAS RUAS NO MUNICÍPIO DE CAMUTANGA, NO ESTADO DE PERNAMBUCO.</t>
  </si>
  <si>
    <t>Processo Licitatório nº 048/2022</t>
  </si>
  <si>
    <t>54</t>
  </si>
  <si>
    <t xml:space="preserve">vigência: 04/08/2022  - execução: 04/08/2022 </t>
  </si>
  <si>
    <t xml:space="preserve">2° VIGÊNCIA: 04/02/2023 a 03/02/2024 - 0060900036.003766/2023-11  ---- 4° VIGêNCIA: 05/08/2024 A 04/04/2025 - EXECUÇÃO: 05/08/2024 A 04/02/2025 - 0060900036.002708/2024-42 --- 5° EXECUÇÃO: 04/02/2025 A 03/04/2025 -0060900036.000123/2025-79 ---- 6° vigência e execução: 04/04/2025 a 03/07/2025  - 0060900036.000823/2025-63 </t>
  </si>
  <si>
    <t>vigência: 03/02/2023 - execução:  03/12/2022 - 04 meses da OS</t>
  </si>
  <si>
    <t xml:space="preserve">1°ACRÉSCIMO - R$305.566,07 11,2859% - 0060900036.003253/2022-11 --- 7°ACRÉSCIMO 8,46%  - 0060900036.004155/2024-62 </t>
  </si>
  <si>
    <t>3° SUSPENSÃO: 30/05/2023 A 29/11/2024 - 0060900036.001685/2024-59</t>
  </si>
  <si>
    <t xml:space="preserve">ISABELLE SENA BARBOSA DA SILVA ANDRADE/                                                                            ANE MARIA DE JESUS BARBOSA DA SILVA </t>
  </si>
  <si>
    <t>CONTRATAÇÃO DE EMPRESA DE ENGENHARIA PARA EXECUÇÃO DE OBRAS DE TERRAPLENAGEM, PAVIMENTAÇÃO, DRENAGEM E SINALIZAÇÃO NA IMPLANTAÇÃO DO BINÁRIO DE ACESSO VIÁRIO AO PÓLO ATACADISTA DE CONFECÇÕES DO MUNICÍPIO DE SANTA CRUZ DO CAPIBARIBE, NO ESTADO DE PERNAMBUCO.</t>
  </si>
  <si>
    <t>Processo Licitatório nº 038/2022</t>
  </si>
  <si>
    <t>55</t>
  </si>
  <si>
    <t>1° acréscimo 16,3673% - R$ 1.724.165,55 -0060900033.003456/2022-37 ---- 2° AJUSTE DE PLANILHA ORÇAMENTÁRIA - 0060900033.003456/2022-37 ---- 4° 04/01/2023 A 03/06/2023 -  0060900036.004613/2022-00</t>
  </si>
  <si>
    <t>3° Acréscimo - 8,63%  - 0060900036.004069/2022-98</t>
  </si>
  <si>
    <t xml:space="preserve">CONTRATAÇÃO DE EMPRESA DE ENGENHARIA PARA EXECUÇÃO DE SERVIÇOS DE IMPLANTAÇÃO DA II PERIMETRAL METROPOLITANA NORTE/ VIA METROPOLITANA NORTE, COM EXECUÇÃO DE TERRAPLENAGEM, PAVIMENTAÇÃO, DRENAGEM, SINALIZAÇÃO ILUMINAÇÃO E PAISAGISMO NOS TRECHOS DAS VIAS MARGINAIS COMPREENDIDOS ENTRE AS ESTACAS 151 A 201 (LADO DIREITO) E 152 A 202 (LADO ESQUERDO), ALARGAMENTO E REVESTIMENTO DO CANAL NO TRECHO ENTRE AS ESTACAS 116+3,5 A 166, ASSIM COMO EXECUÇÃO DE DUAS OBRAS DE ARTE (OAE'S 09 E 10) - OLINDA/PE.
 </t>
  </si>
  <si>
    <t>Processo Licitatório nº 033/2022</t>
  </si>
  <si>
    <t>56</t>
  </si>
  <si>
    <t>JOSÉ UBIRACI PEREIRA	                                                         SEVERINO JOAQUIM DA SILVA</t>
  </si>
  <si>
    <t>CONSÓRCIO INOVAR - FREI MIGUELINHO</t>
  </si>
  <si>
    <t xml:space="preserve">CONTRATAÇÃO DE EMPRESA DE ENGENHARIA PARA EXECUÇÃO DE OBRAS DE TERRAPLENAGEM, PAVIMENTAÇÃO, DRENAGEM E SINALIZAÇÃO NO ACESSO A COMUNIDADE DE PLACAS E AO DISTRITO DE CHÃ DO CARMO NO MUNICÍPIO DE FREI MIGUELINHO, NO ESTADO DE PERNAMBUCO. </t>
  </si>
  <si>
    <t>Processo Licitatório nº 045/2022</t>
  </si>
  <si>
    <t>57</t>
  </si>
  <si>
    <t>2° Prazo: 05/05/2023 a 04/11/2023 - 0060900018.002304/2022-13</t>
  </si>
  <si>
    <t xml:space="preserve">1° acréscimo 24,9605% - R$ 1.373.683,87
  - 0060900033.005002/2022-09 </t>
  </si>
  <si>
    <t>3° SUSPENSÃO: 05/06/2023 A 04/06/2024  - 0060900036.003724/2023-71 --- 4° SUSPENSÃO: 05/06/2024 A 04/06/2025 - 0060900036.003724/2023-71</t>
  </si>
  <si>
    <t xml:space="preserve">GILBERSON RAMIRO ROCHA 	                                                                                  VICTOR MATHEUS DE SOUZA CAMPOS </t>
  </si>
  <si>
    <t>CONTRATAÇÃO DE EMPRESA DE ENGENHARIA PARA EXECUÇÃO DE OBRAS DE RECAPEAMENTO ASFALTICO NA RUA CAPITÃO EGÍDIO DE BARROS, AVENIDA JOAQUIM PEREIRA DOS SANTOS E RUA PEDRO SÁTIRO DE OLIVEIRA, NO MUNICÍPIO DE SÃO JOÃO, NO ESTADO DE PERNAMBUCO</t>
  </si>
  <si>
    <t>Processo Licitatório nº 037/2022</t>
  </si>
  <si>
    <t>58</t>
  </si>
  <si>
    <t>2° 01/03/2023 a 30/09/2023 -  0060900126.000324/2023-03</t>
  </si>
  <si>
    <t>1° acréscimo contratual de R$ 470.798,39 representando  24,2965% - 0060900036.003538/2022-51</t>
  </si>
  <si>
    <t>PLANALTO PAJEÚ EMPREENDIMENTOS LTDA</t>
  </si>
  <si>
    <t>10.565.011/0001-72</t>
  </si>
  <si>
    <t>CONTRATAÇÃO DE EMPRESA DE ENGENHARIA PARA EXECUÇÃO DE OBRAS DE CONSTRUÇÃO DE PÓRTICO E URBANIZAÇÃO DO ACESSO AO POVOADO DE BELO ORIENTE NO MUNICÍPIO DE TRACUNHAÉM, NO ESTADO DE PERNAMBUCO.</t>
  </si>
  <si>
    <t>Processo Licitatório nº 052/2022</t>
  </si>
  <si>
    <t>59</t>
  </si>
  <si>
    <t>1° 04/11/2022 a 03/02/2023 - 0060900036.003874/2022-02   ---- 4°Prazo:28/10/2024 a 27/11/2024 -  0060900037.003036/2024-82  --- 5° PRAZO: 28/11/2024 A 27/12/2024 - 0060900037.003036/2024-82</t>
  </si>
  <si>
    <t>2° ACRÉSCIMO 11,25%
- 40.815,71  -  0060900036.004183/2022-18</t>
  </si>
  <si>
    <t>3° SUSPENSÃO: 03/02/2023 A 02/12/2024 - 0060900036.003723/2023-27</t>
  </si>
  <si>
    <t xml:space="preserve"> R$  362.858,39 </t>
  </si>
  <si>
    <t>CONTRATAÇÃO DE EMPRESA DE ENGENHARIA PARA EXECUÇÃO DE OBRAS DE TERRAPLENAGEM E PAVIMENTAÇÃO DE DIVERSAS RUAS NO MUNICÍPIO DE POÇÃO, NO ESTADO DE PERNAMBUCO</t>
  </si>
  <si>
    <t>Processo Licitatório nº 051/2022</t>
  </si>
  <si>
    <t>60</t>
  </si>
  <si>
    <t>1° 18/01/2023 a 17/06/2023 -0060900036.004663/2022-89 --</t>
  </si>
  <si>
    <t>2°SUSPENSÃO: 15/05/2023 a  14/05/2024 - 0060900036.004663/2022-89</t>
  </si>
  <si>
    <t xml:space="preserve"> R$  1.570.433,46 </t>
  </si>
  <si>
    <t>CONTRATAÇÃO DE EMPRESA DE ENGENHARIA PARA EXECUÇÃO DE OBRAS DE TERRAPLENAGEM, PAVIMENTAÇÃO, DRENAGEM E SINALIZAÇÃO A REQUALIFICAÇÃO DA IV PERIMETRAL DE OLINDA, NO ESTADO DE PERNAMBUCO.</t>
  </si>
  <si>
    <t>Processo Licitatório nº 034/2022</t>
  </si>
  <si>
    <t>61</t>
  </si>
  <si>
    <t xml:space="preserve">1°ACRÉSCIMO - 17,3060% - R$ 1.446.802,72 -  0060900034.003452/2022-49 </t>
  </si>
  <si>
    <t>2° SUSPENSÃO: 03/03/2023 A 02/09/2023 - 0060900035.000858/2023-41 --- 3° Suspensão: 03/09/2023 a 02/09/2024 - 0060900035.000858/2023-41</t>
  </si>
  <si>
    <t>Contratação de Empresa de Engenharia para Demolição de Reservatório elevado em concreto armado e destivamento de poço artesiano, Bairro de Peixinhos, Olinda/PE.</t>
  </si>
  <si>
    <t>Processo Licitatório nº 028/2022</t>
  </si>
  <si>
    <t>62</t>
  </si>
  <si>
    <t>1ºSUSPENSÃO: 30/01/2023 A 29/07/2023 - 0060900036.000214/2023-42</t>
  </si>
  <si>
    <t xml:space="preserve"> R$  359.753,83 </t>
  </si>
  <si>
    <t>DINIZ J DE A LINS ENGENHARIA CIVIL</t>
  </si>
  <si>
    <t>19.367.352/0001-08</t>
  </si>
  <si>
    <t>CONTRATAÇÃO DE EMPRESA DE ENGENHARIA PARA CONSTRUÇÃO DE DIVERSAS PASSAGENS MOLHADAS NO MUNICÍPIO DE IATI, NO ESTADO DE PERNAMBUCO.</t>
  </si>
  <si>
    <t>Processo Licitatório nº 055/2022</t>
  </si>
  <si>
    <t>63</t>
  </si>
  <si>
    <t xml:space="preserve">4°PRAZO: 18/02/2025 A  19/05/2025  -  0060900036.000493/2024-25 --- 5° PRAZO: 20/05/2025 a 19/07/2025   - 0060900036.000493/2024-25 - EM TRAMITAÇÃO </t>
  </si>
  <si>
    <t xml:space="preserve">1º SUSPENSÃO: 13/02/2023 A 12/08/2024 - 0060900036.000493/2024-25 ---- 2°SUSPENSÃO: 06/08/2024 A 05/02/2025 - 0060900036.000493/2024-25 ----- 3°SUSPENSÃO: 06/02/2025 A 05/08/2025 - 0060900036.000493/2024-25 </t>
  </si>
  <si>
    <t xml:space="preserve"> R$  2.679.000,00 </t>
  </si>
  <si>
    <t xml:space="preserve">VICTOR MATHEUS DE SOUZA CAMPOS                                        </t>
  </si>
  <si>
    <t>CONSÓRCIO URB PAUDALHO- TREZ PARTICIPAÇÕES E ENGENHARIA LTDA - 41.200.286/0001-36 E CONSTRUTORA IPOGIL EIRELE ME - 22.931.084./0001-10</t>
  </si>
  <si>
    <t>Processo Licitatório nº 046/2022</t>
  </si>
  <si>
    <t>64</t>
  </si>
  <si>
    <t>16/01/2023 - 0060900018.002339/2022-44</t>
  </si>
  <si>
    <t xml:space="preserve">1° suspensão: 19/08/2022 a 18/02/2023 </t>
  </si>
  <si>
    <t xml:space="preserve"> R$ 2.208.439,56</t>
  </si>
  <si>
    <t>MANOEL FRANCO PACHECO - DOB</t>
  </si>
  <si>
    <t>CONTRATAÇÃO DE EMPRESA DE ENGENHARIA PARA EXECUÇÃO DE OBRAS DE CONTENÇÃO DE ENCOSTAS EM DIVERSOS BAIRROS NO MUNICÍPIO DE SÃO LOURENÇO, NO ESTADO DE
PERNAMBUCO</t>
  </si>
  <si>
    <t>Processo Licitatório nº 056/2022</t>
  </si>
  <si>
    <t>65</t>
  </si>
  <si>
    <t xml:space="preserve">1° ACRÉSCIMO - R$ 482.573,18 -  24,3372% - TRAMITAÇÃO - 0060900036.003251/2022-21 </t>
  </si>
  <si>
    <t>Consórcio Novo Maranhão</t>
  </si>
  <si>
    <t>17.696.801/0001-36</t>
  </si>
  <si>
    <t>Implantação de Sistemas Simplificado de Abastecimento de Água – SSAA - em localidades Rurais em todos os municípios do Estado de Pernambuco.</t>
  </si>
  <si>
    <t>Lote n° 03 da Ata de Registro de Preços - Concorrência n° 02/2021 SAF/MA – Processo Administrativo n° 0098969/2021 – SAF</t>
  </si>
  <si>
    <t>66</t>
  </si>
  <si>
    <t>ANA CAROLINA ALBUQUERQUE - DAO</t>
  </si>
  <si>
    <t>ANDRES TRONCOSO SOUTULLO EIRELI</t>
  </si>
  <si>
    <t>Elaboração de relatório técnico - Incluindo planta de locação e situação, com delimitação de áreas de preservação permanente-APP, visando a caracterização de corpo hídrico e seu entorno, com emissão de ART.</t>
  </si>
  <si>
    <t>PROCESSO LICITATÓRIO, COMPRA DIRETA 0013.2022.CCD.DL.0007.CEHAB</t>
  </si>
  <si>
    <t>67</t>
  </si>
  <si>
    <t>R$ 37.500,0000</t>
  </si>
  <si>
    <t>CBAA-ASFALTOS LTDA</t>
  </si>
  <si>
    <t>05.099.585/0007-58</t>
  </si>
  <si>
    <t xml:space="preserve">Fornecimento de emulsão asfáltica do tipo RL-C1, para atender necessidade da prefeitura de São José do Egito, PE </t>
  </si>
  <si>
    <t>PROCESSO Nº 011.2022.CPL.PE.002.CEHAB</t>
  </si>
  <si>
    <t>68</t>
  </si>
  <si>
    <t xml:space="preserve"> R$  3.315.000,00 </t>
  </si>
  <si>
    <t>"CONTRATAÇÃO DE EMPRESA DE
ENGENHARIA PARA EXECUÇÃO DE SERVIÇOS DE
CONSTRUÇÃO DO 17º CIRETRAN – GOIANA, NO MUNICÍPIO
DE GOIANA, NO ESTADO DE PERNAMBUCO"</t>
  </si>
  <si>
    <t>Processo Licitatório nº 031/2022</t>
  </si>
  <si>
    <t>69</t>
  </si>
  <si>
    <t>1°SUSPENSÃO - 13/02/2023 a 12/08/2023 - 0060900035.000625/2023-48</t>
  </si>
  <si>
    <t>R$ 6.472.073,26</t>
  </si>
  <si>
    <t>OSSIAN CALAFANGE - DOB</t>
  </si>
  <si>
    <t>COSTA NETO CONSTRUÇÕES</t>
  </si>
  <si>
    <t>02.772.763/0001-86</t>
  </si>
  <si>
    <t>Lote n° 06 da Ata de Registro de Preços - Concorrência n° 02/2021 SAF/MA – Processo Administrativo n° 0098969/2021 – SAF</t>
  </si>
  <si>
    <t>70</t>
  </si>
  <si>
    <t xml:space="preserve">Contratação de Empresa de Engenharia para Execução de Obras de terraplenagem, pavimentação e sinalização de diversas ruas no município de São Bento do Una, no Estado de Pernambuco. </t>
  </si>
  <si>
    <t>Processo Licitatório nº 058/2022</t>
  </si>
  <si>
    <t>71</t>
  </si>
  <si>
    <t xml:space="preserve">23/08/2022 0060900033.002072/2022-05 </t>
  </si>
  <si>
    <t>1° 23/02/2023 a 22/08/2023 - 0060900126.000327/2023-39</t>
  </si>
  <si>
    <t xml:space="preserve"> R$  1.969.065,77 </t>
  </si>
  <si>
    <t>CONTRATAÇÃO DE EMPRESA DE ENGENHARIA PARA EXECUÇÃO DE OBRAS DE PAVIMENTAÇÃO ASFÁLTICA E SINALIZAÇÃO DE DIVERSAS RUAS DO MUNICÍPIO DE BUENOS AIRES, NO ESTADO DE PERNAMBUCO</t>
  </si>
  <si>
    <t>Processo Licitatório nº 059/2022</t>
  </si>
  <si>
    <t>72</t>
  </si>
  <si>
    <t>2° 25/01/2023 a 24/04/2023 - 0060900036.000135/2023-31 -- 3°25/04/2023 a 24/10/2023  - 0060900126.000329/2023-28</t>
  </si>
  <si>
    <t xml:space="preserve"> 24/01/2023 - 0060900018.002703/2022-76 </t>
  </si>
  <si>
    <t>1°acréscimo-18,3870% - 609.531,90 -0060900036.004400/2022-70</t>
  </si>
  <si>
    <t>CONTRATAÇÃO DE EMPRESA DE ENGENHARIA PARA EXECUÇÃO DE OBRAS DE PAVIMENTAÇÃO E SINALIZAÇÃO DO TRECHO DO POVOADO DE PATOS AO POVOADO DE VALDEMAR LIMA NO MUNICÍPIO DE FREI MIGUELINHHO, NO ESTADO DE PERNAMBUCO</t>
  </si>
  <si>
    <t>Processo Licitatório nº 053/2022</t>
  </si>
  <si>
    <t>73</t>
  </si>
  <si>
    <t xml:space="preserve">1°25/01/2023 a 24/04/2023 - 0060900036.000134/2023-97 -- 2°25/04/2023 a 24/10/2023 - 0060900126.000328/2023-83 </t>
  </si>
  <si>
    <t>ACRÉSCIMO - 5,9618% -  EM TRAMITAÇÃO - 0060900036.004535/2022-35</t>
  </si>
  <si>
    <t xml:space="preserve">3° SUSPENSÃO: 24/10/2023 A 23/10/2024 - 0060900036.001637/2024-61 --- 4° SUSPENSÃO: 24/10/2024 A 23/10/2025 - 0060900036.001637/2024-61 --- </t>
  </si>
  <si>
    <t xml:space="preserve"> R$  2.232.561,59 </t>
  </si>
  <si>
    <t>TREZ PARTICIPAÇÕES E ENGENHARIA LTDA</t>
  </si>
  <si>
    <t>CONTRATAÇÃO DE EMPRESA DE ENGENHARIA PARA EXECUÇÃO DE OBRAS DE REVITALIZAÇÃO DA ESCADARIA E RECUPERAÇÃO DO PAVIMENTO DE ACESSO À IGREJINHA DO BOM JESUS DOS PASSOS NO MUNICÍPIO DE BELÉM DE MARIA, NO ESTADO DE PERNAMBUCO</t>
  </si>
  <si>
    <t>Processo Licitatório nº 063/2022</t>
  </si>
  <si>
    <t>74</t>
  </si>
  <si>
    <t>1° 23/11/2022 A 22/02/2023 - 0060900036.003970/2022-42</t>
  </si>
  <si>
    <t xml:space="preserve">22/11/2022 0060900018.002760/2022-55 </t>
  </si>
  <si>
    <t xml:space="preserve"> R$  188.977,27 </t>
  </si>
  <si>
    <t xml:space="preserve">CONSÓRCIO INOVAR - TRACUNHAÉM - </t>
  </si>
  <si>
    <t>CONTRATAÇÃO DE EMPRESA DE ENGENHARIA PARA EXECUÇÃO DE OBRAS DE TERRAPLENAGEM, PAVIMENTAÇÃO, DRENAGEM E SINALIZAÇÃO NO ACESSO DA PE-41 AO DISTRITO DE BELO ORIENTE NO MUNICÍPIO DE TRACUNHAÉM</t>
  </si>
  <si>
    <t>Processo Licitatório nº 047/2022</t>
  </si>
  <si>
    <t>75</t>
  </si>
  <si>
    <t>1°25/12/2022 A 24/04/2023 - 0060900036.004623/2022-37 -- 3° PRAZO: 24/04/2024 A 23/04/2025 - 0060900036.001383/2024-81</t>
  </si>
  <si>
    <t>4º ACRÉSCIMO 17,1566% - 0060900036.004307/2022-65</t>
  </si>
  <si>
    <t>2° SUSPENSÃO: 24/04/2023 A 23/04/2024 - 0060900036.003719/2023-69</t>
  </si>
  <si>
    <t>FOTO BELEZA ARTES COMERCIO LTDA</t>
  </si>
  <si>
    <t>10.473.437/0001-04</t>
  </si>
  <si>
    <t>Compra de 100 Crachás e Cordões personalizados para os funcionários da Cehab.</t>
  </si>
  <si>
    <t>PROCESSO LICITATÓRIO, COMPRA DIRETA Compra direta 0015.2022.CCD.DL.0009.CEHAB</t>
  </si>
  <si>
    <t>76</t>
  </si>
  <si>
    <t>CONLURB - CONSTRUÇÕES E LIMPEZA URBANA LTDA</t>
  </si>
  <si>
    <t>69.936.730/0001-03</t>
  </si>
  <si>
    <t>serviços de Locação de Máquinas Pesadas, Caminhões e Equipamentos, incluindo operador e fornecimento de combustível, por meio de empresa especializada, de forma a atender em caráter emergencial os municípios atingidos por desastres naturais provocados pelas chuvas no Estado de Pernambuco, onde foram decretados situação de emergência.</t>
  </si>
  <si>
    <t>PROCESSO LICITATÓRIO, COMPRA DIRETA 0017.2022.CCD.DL.0010.CEHAB.</t>
  </si>
  <si>
    <t>77</t>
  </si>
  <si>
    <t xml:space="preserve"> R$  15.209.715,76 </t>
  </si>
  <si>
    <t>EXCELSIOR Seguros</t>
  </si>
  <si>
    <t>33.054.826/0001-92</t>
  </si>
  <si>
    <t>Empresa seguradora do ramo imobiliário</t>
  </si>
  <si>
    <t>PROCESSO LICITATÓRIO 010.2022.CPL.PE.001.CEHAB</t>
  </si>
  <si>
    <t>78</t>
  </si>
  <si>
    <t xml:space="preserve">JOSÉ TELMO WANDERLEY DE FARIAS </t>
  </si>
  <si>
    <t>CONTRATAÇÃO DE EMPRESA DE ENGENHARIA PARA A EXECUÇÃO DE PEFURAÇÃO E INSTALAÇÃO DE POÇOS TUBULARES PROFUNDOS EM ROCHA CRISTALINA NA REGIÃO MATA NORTE E MATA SUL, EM PE</t>
  </si>
  <si>
    <t>Processo Licitatório nº 032/2022</t>
  </si>
  <si>
    <t>79</t>
  </si>
  <si>
    <t>ANTONIO CALIXTO - DAO</t>
  </si>
  <si>
    <t>CONTRATAÇÃO DE EMPRESA DE ENGENHARIA PARA CONSTRUÇÃO DE DIVERSAS PASSAGENS MOLHADAS NO MUNICÍPIO DE SERRITA, NO ESTADO DE PERNAMBUCO.​</t>
  </si>
  <si>
    <t>Processo Licitatório nº 054/2022</t>
  </si>
  <si>
    <t>80</t>
  </si>
  <si>
    <t>1° SUSPENSÃO - 10/11/2022 A 09/05/2023 - 0060900089.000651/2023-41 --- 2° Suspensão: 10/05/2023 a 09/05/2024 - 0060900089.000651/2023-41</t>
  </si>
  <si>
    <t xml:space="preserve"> R$  981.679,26 </t>
  </si>
  <si>
    <t>CONSÓRCIO URB PAUDALHO</t>
  </si>
  <si>
    <t>CONSÓRCIO URB PAUDALHO 47.142.017/0001-47 / TREZ PARTICIPAÇÕES E ENGENHARIA LTDA 41.200.286/0001-36 / CONSTRUTORA IPOGIL EIRELI ME 22.931.084/0001-1</t>
  </si>
  <si>
    <t>CONTRATACÃO  DE  EMPRESA DE ENGENHARIA   PARA   EXECUCÃO   DE   OBRAS   DE TERRAPLENAGEM,   PAVIMENTAÇÃO,   DRENAGEM   E SINALIZAÇÃO  DO  ACESSO  VIÁRIO  AO  RESIDENCIAL SANTA  CLARA  II  NO  MUNICÍPIO  DE  BARREIROS,  NO ESTADO DE PERNAMBUCO</t>
  </si>
  <si>
    <t>Processo Licitatório nº 062/2022</t>
  </si>
  <si>
    <t>81</t>
  </si>
  <si>
    <t>1° 16/02/2023 a 15/08/2023 - 0060900036.001800/2023-12 -- 5° vigência e execução - 20/03/2025 a 19/05/2025 -0060900036.001937/2024-40</t>
  </si>
  <si>
    <t>2° Suspensão: 20/06/2023 a 19/06/2024 - 0060900036.001800/2023-12 -- 3° SUSPENSÃO - 20/06/2024 A 19/12/2024 -0060900036.001937/2024-40 -- 4° PRAZO: 20/12/2024 A 19/03/2025 - 0060900036.001937/2024-40</t>
  </si>
  <si>
    <t xml:space="preserve"> R$   912.531,73</t>
  </si>
  <si>
    <t>VICTOR MATHEUS DE SOUZA CAMPOS                	MATHEUS CAVALCANTI SOARES LEAL MENDES</t>
  </si>
  <si>
    <t xml:space="preserve">CONTRATAÇÃO DE EMPRESA DE ENGENHARIA PARA EXECUÇÃO DAS  OBRAS DE IMPLANTAÇÃO DE ADUTORA DE CAPTAÇÃO DE ÁGUA PARA ABASTECIMENTO DE EMPREENDIMENTO HABITACIONAL COM 300 UNIDADES HABITACIONAIS CONSTRUÍDAS ATRAVÉS DO PROGRAMA OPERAÇÃO RECONSTRUÇÃO NO MUNICÍPIO DE XEXÉU - PE.
 </t>
  </si>
  <si>
    <t>Processo Licitatório nº 066/2022</t>
  </si>
  <si>
    <t>82</t>
  </si>
  <si>
    <t xml:space="preserve"> R$  375.600,00 </t>
  </si>
  <si>
    <t>CONSÓRCIO INOVAR OLINDA</t>
  </si>
  <si>
    <t>CONTRATACÃO  DE  EMPRESA DE ENGENHARIA   PARA   EXECUCÃO   DE   OBRAS   DE TERRAPLENAGEM,   PAVIMENTAÇÃO,   DRENAGEM   E SINALIZAÇÃO  NA ESTRADA LÍGIA GOMES DA SILVA, NO MUNICÍPIO DE OLINDA,  NO ESTADO DE PERNAMBUCO</t>
  </si>
  <si>
    <t>Processo Licitatório nº 064/2022</t>
  </si>
  <si>
    <t>83</t>
  </si>
  <si>
    <t xml:space="preserve">2° Prazo: 15/03/2023 a 14/03/2024 - 0060900035.000860/2023-10 </t>
  </si>
  <si>
    <t xml:space="preserve">1° ACRÉSCIMO - 19,3603% - 0060900035.004954/2022-87 -- </t>
  </si>
  <si>
    <t>CONTRATAÇÃO DE EMPRESA DE ENGENHARIA PARA EXECUÇÃO DE OBRAS DE TERRAPLENAGEM, PAVIMENTAÇÃO, DRENAGEM E SINALIZAÇÃO PARA O ACESSO VIÁRIO AO RESIDENCIAL CAMPESTRE EM BEZERROS NO MUNICÍPIO DE BEZERROS, NO ESTADO DE PERNAMBUCO</t>
  </si>
  <si>
    <t>Processo Licitatório nº 061/2022</t>
  </si>
  <si>
    <t>84</t>
  </si>
  <si>
    <t>1° 19/02/2023 a 18/07/2023 - 0060900036.001551/2023-57 --- 2° Prazo: 19/07/2023 a 18/12/2023 - 0060900036.001551/2023-57 ---  4° Prazo: 19/12/2023 a 18/03/2024 - 0060900036.001551/2023-57</t>
  </si>
  <si>
    <t>3° Acréscimo 24,998726%, R$ 105.858,44  - 0060900036.001907/2023-52</t>
  </si>
  <si>
    <t>CVM CONSTRUTORA LTDA</t>
  </si>
  <si>
    <t>08.534.529/0001-05</t>
  </si>
  <si>
    <t>CONTRATAÇÃO DE EMPRESA DE ENGENHARIA PARA EXECUÇÃO DE PAVIMENTAÇÃO, DRENAGEM E SINALIZAÇÃO DA VOLTA DO MOXOTÓ, JATOBÁ/PE.</t>
  </si>
  <si>
    <t>Processo Licitatório nº 057/2022</t>
  </si>
  <si>
    <t>85</t>
  </si>
  <si>
    <t>2° 16/05/2023 a 15/10/2023 - 0060900036.001174/2023-56 -- 3° Prazo: 16/10/2023 a 15/02/2024 - 0060900036.001174/2023-56
4° Prazo: 16/02/2024 a 15/08/2024 - 0060900036.000581/2024-27</t>
  </si>
  <si>
    <t>1° ACRÉSCIMO - 15,3382%  - 0060900026.005135/2022-66 -- 5° "ACRÉSCIMO
9,3566% - 
0060900036.001146/2023-39"</t>
  </si>
  <si>
    <t xml:space="preserve"> R$  11.475.000,00 </t>
  </si>
  <si>
    <t>Processo Licitatório nº 060/2022</t>
  </si>
  <si>
    <t>86</t>
  </si>
  <si>
    <t xml:space="preserve">1° Prazo: 16/02/2023 a 15/09/2023  - 0060900018.002724/2022-91 -- 2° Prazo: 16/09/2023 a 15/03/2024 - 0060900036.003042/2023-69 --- </t>
  </si>
  <si>
    <t>3° SUSPENSÃO: 30/06/2023 A 29/06/2024 - 0060900036.000810/2024-11 --- 4° SUSPENSÃO: 30/06/2024 A 29/06/2025 - 0060900036.001998/2024-15</t>
  </si>
  <si>
    <t xml:space="preserve"> R$  2.233.173,12 </t>
  </si>
  <si>
    <t>ENTEC EMPREENDIMENTOS EIRELI</t>
  </si>
  <si>
    <t>19.543.790/0001-80</t>
  </si>
  <si>
    <t>Lote n° 02 da Ata de Registro de Preços - Concorrência n° 02/2021 SAF/MA – Processo Administrativo n° 0098969/2021 – SAF</t>
  </si>
  <si>
    <t>87</t>
  </si>
  <si>
    <t>PABLO AUGUSTO DE SOUZA LUCENA</t>
  </si>
  <si>
    <t>CONTRATAÇÃO DE EMPRESA DE ENGENHARIA PARA EXECUÇÃO DE OBRAS DE RECAPEAMENTO E IMPLANTAÇÃO DE CAPEAMENTO ASFÁLTICO EM DIVERSAS RUAS NO MUNICÍPIO DE BOM CONSELHO, NO ESTADO DE PERNAMBUCO.</t>
  </si>
  <si>
    <t>Processo Licitatório nº 070/2022</t>
  </si>
  <si>
    <t>88</t>
  </si>
  <si>
    <t>1° Acréscimo 23,367% - R$ 1.479.067,77 - Processo nº 0060900036.003803/2022-00</t>
  </si>
  <si>
    <t>CONTRATAÇÃO DE EMPRESA DE ENGENHARIA PARA EXECUÇÃO DE  OBRAS DE TERRAPLENAGEM, PAVIMENTAÇÃO, DRENAGEM E SINALIZAÇÃO PARA O ACESSO VIÁRIO AO RESIDENCIAL LAJE DOS CAROÇOS NO MUNICÍPIO DE JUREMA, NO ESTADO DE PERNAMBUCO.</t>
  </si>
  <si>
    <t>Processo Licitatório nº 068/2022</t>
  </si>
  <si>
    <t>89</t>
  </si>
  <si>
    <t xml:space="preserve">1° 27/02/2023 a 26/08/2023  - 0060900036.001802/2023-01 -- 2°27/08/2023 a 26/02/2024 -0060900036.002962/2023-60  </t>
  </si>
  <si>
    <t>3° SUSPENSÃO: 27/02/2024 a 26/02/2025 -0060900036.000782/2024-24 --- 4° suspensão: 27/02/2025 a 26/02/2026  - 0060900036.000782/2024-24</t>
  </si>
  <si>
    <t>ISABELLE SENA BARBOSA DA SILVA ANDRADE	JAQUELINE MARIA DA SILVA</t>
  </si>
  <si>
    <t>CONTRATAÇÃO DE EMPRESA DE ENGENHARIA PARA EXECUÇÃO DAS OBRAS DE CONSTRUÇÃO DE UMA CRECHE EM VILA CLAUDETE (PROJETO PADRÃO FNDE0 - CABO DE SANTO AGOSTINHO - PE.</t>
  </si>
  <si>
    <t>Processo Licitatório nº 050/2022</t>
  </si>
  <si>
    <t>90</t>
  </si>
  <si>
    <t xml:space="preserve">1° Prazo: 26/11/2023 a 25/07/2024 - 0060900036.003994/2023-82 -- 3° prazo: 01/10/2024 a 30/06/2025 - tramitação - Processo nº 0060900036.003479/2024-83 </t>
  </si>
  <si>
    <t>4° Supressão 10,56655% - acréscimo 20,699433% -0060900036.000730/2023-77 -- 5° ACRÉSCIMO                         4,188252 % - 0060900036.004040/2024-78 --- 6° " Diferença do valor de R$ 89,06 (oitenta e nove reais e seis centavos)
0060900036.004040/2024-78"</t>
  </si>
  <si>
    <t>2° SUSPENSÃO: 24/07/2024 A 23/01/2025 - 0060900036.002290/2024-73</t>
  </si>
  <si>
    <t xml:space="preserve">VICTOR MATHEUS DE SOUZA CAMPOS 	GILBERSON RAMIRO DA ROCHA </t>
  </si>
  <si>
    <t>CONTRATAÇÃO DE EMPRESA DE ENGENHARIA PARA EXECUÇÃO DE  OBRAS DE PAVIMENTAÇÃO EM PARALELEPÍPEDOS DO ACESSO À VILA SANTA LUZIA NO MUNICÍPIO DE SÃO CAETANO, NO ESTADO DE PERNAMBUCO.</t>
  </si>
  <si>
    <t>Processo Licitatório nº 067/2022</t>
  </si>
  <si>
    <t>91</t>
  </si>
  <si>
    <t>JOSÉ DE SOUSA BARBOSA - DOB</t>
  </si>
  <si>
    <t>Contratação de Empresa de Engenharia para execução de obras de pavimentação em paralelepípedo  em diversas ruas no município de Goiana/PE.</t>
  </si>
  <si>
    <t>Processo Licitatório nº 075/2022</t>
  </si>
  <si>
    <t>92</t>
  </si>
  <si>
    <t>1° acréscimo 24,5657975% -  0060900036.004126/2022-39</t>
  </si>
  <si>
    <t xml:space="preserve"> R$  1.296.430,05 </t>
  </si>
  <si>
    <t>MANOEL FRANCO PACHECO JUNIOR</t>
  </si>
  <si>
    <t>CONSÓRCIO INOVAR - IGARASSU</t>
  </si>
  <si>
    <t>CONTRATAÇÃO DE EMPRESA DE ENGENHARIA PARA EXECUÇÃO DE OBRAS DE TERRAPLENAGEM, PAVIMENTAÇÃO, DRENAGEM E SINALIZAÇÃO DA ESTRADA PORTO VASCO NO MUNICÍPIO DE IGARASSU, NO ESTADO DE PERNAMBUCO.</t>
  </si>
  <si>
    <t>Processo Licitatório nº 073/2022</t>
  </si>
  <si>
    <t>93</t>
  </si>
  <si>
    <t xml:space="preserve">1º SUSPENSÃO: 01/02/2023 A 31/04/2023 -  0060900035.000377/2023-35 -- 2° SUSPENSÃO: 30/04/2023 A 29/10/2023 - 0060900035.000377/2023-35 -- 3° "SUSPENSÃO: 27/10/2023 a 26/04/2024  - 
0060900035.000377/2023-35 " </t>
  </si>
  <si>
    <t>CONTRATAÇÃO DE EMPRESA DE ENGENHARIA PARA EXECUÇÃO DE OBRAS DE TERRAPLENAGEM, PAVIMENTAÇÃO, DRENAGEM E SINALIZAÇÃO PARA O ACESSO VIÁRIO AO RESIDENCIAL CAMPOS FRIOS NO MUNICÍPIO DE XEXÉU, NO ESTADO DE PERNAMBUCO</t>
  </si>
  <si>
    <t>Processo Licitatório nº 065/2022</t>
  </si>
  <si>
    <t>94</t>
  </si>
  <si>
    <t>CONTRATAÇÃO DE EMPRESA DE ENGENHARIA PARA PAVIMENTAÇÃO EM PARALELEPIPEDOS EN DIVERSAS RUAS DO MUNICÍPIO DE ITAMBÉ-PE</t>
  </si>
  <si>
    <t>Processo Licitatório nº 076/2022</t>
  </si>
  <si>
    <t>95</t>
  </si>
  <si>
    <t>R$ 2.034.420,56</t>
  </si>
  <si>
    <t>CONTRATAÇÃO DE EMPRESA DE ENGENHARIA PARA CONSTRUÇÃO DE UM CALÇADÃO NA ENTRADA DO MUNICÍPIO DE CAMUTANGA, NO ESTADO DE PERNAMBUCO.</t>
  </si>
  <si>
    <t>Processo Licitatório nº 071/2022</t>
  </si>
  <si>
    <t>96</t>
  </si>
  <si>
    <t xml:space="preserve">1° 04/01/2023 A 03/04/2023 - 0060900036.004625/2022-26 </t>
  </si>
  <si>
    <t>2° Acréscimo - 24,9083% - TRAMITAÇÃO - 0060900036.004262/2022-29</t>
  </si>
  <si>
    <t>Lote n° 04 da Ata de Registro de Preços - Concorrência n° 02/2021 SAF/MA – Processo Administrativo n° 0098969/2021 – SAF</t>
  </si>
  <si>
    <t>97</t>
  </si>
  <si>
    <t>R$ 10.996.732,52</t>
  </si>
  <si>
    <t>serviços de engenharia para implantação de ações de regularização fundiária de interesse social necessárias à titulação de 50.000 unidades imobiliárias em núcleos urbanos informais nas Regiões do Estado de Pernambuco</t>
  </si>
  <si>
    <t xml:space="preserve">Lote n° 01 da Ata de Registro de Preços 0035.2021.CPL.PE.0011.PERPART - Pregão Eletrônico nº 0011/2021 </t>
  </si>
  <si>
    <t>98</t>
  </si>
  <si>
    <t xml:space="preserve">R$ 6.512.979,99 </t>
  </si>
  <si>
    <t>DUARTE CONSTRUTORA E EMPREENDIMENTOS EIRELI</t>
  </si>
  <si>
    <t>11.963.541/0001-31</t>
  </si>
  <si>
    <t>CONTRATAÇÃO DE EMPRESA DE ENGENHARIA PARA EXECUÇÃO DE OBRAS DE TERRAPLENAGEM, PAVIMENTAÇÃO, DRENAGEM E SINALIZAÇÃO DE DIVERSAS RUAS NO LOTEAMENTO AGAMENON MAGALHÃES, MUNICÍPIO DE IGARASSU, NO ESTADO DE PERNAMBUCO.</t>
  </si>
  <si>
    <t>Processo Licitatório nº 072/2022</t>
  </si>
  <si>
    <t>99</t>
  </si>
  <si>
    <t>1° 04/04/2023 a 03/08/2023 - - Processo nº 0060900036.001635/2023-91 --- 2ºPrazo: 04/08/2023 a 03/11/2023  - 0060900036.001635/2023-91 --- 3°Prazo: 04/11/2023 a 03/04/2024  - 0060900036.003339/2023-24</t>
  </si>
  <si>
    <t>4° ACRÉSCIMO - 23,4870% - SUPRESSÃO - 2,0770%  - 0060900035.005103/2022-51</t>
  </si>
  <si>
    <t>R$ 2.990.000,00</t>
  </si>
  <si>
    <t>17.393.791/0001-60</t>
  </si>
  <si>
    <t>CONTRATAÇÃO DE EMPRESA DE ENGENHARIA PARA CONSTRUÇÃO DE PASSAGEM MOLHADA NO MUNICÍPIO DE CORTÊS, NO ESTADO DE PERNAMBUCO.</t>
  </si>
  <si>
    <t>Processo Licitatório nº 078/2022</t>
  </si>
  <si>
    <t>100</t>
  </si>
  <si>
    <t>07/10/2022 - 0060900018.003191/2022-65</t>
  </si>
  <si>
    <t>"CONTRATAÇÃO DE EMPRESA DE
ENGENHARIA PARA EXECUÇÃO DE OBRAS DE
PAVIMENTAÇÃO EM PARALELEPÍPEDOS EM DIVERSAS
RUAS NO MUNICÍPIO DE GOIANA, NO ESTADO DE
PERNAMBUCO"</t>
  </si>
  <si>
    <t>Processo Licitatório nº 086/2022</t>
  </si>
  <si>
    <t>101</t>
  </si>
  <si>
    <t>1°ACRÉSCIMO - 24,6295% - 0060900036.004319/2022-90</t>
  </si>
  <si>
    <t xml:space="preserve"> R$ 513.484,72 </t>
  </si>
  <si>
    <t>"CONTRATAÇÃO DE EMPRESA DE
ENGENHARIA PARA EXECUÇÃO DE OBRAS DE
RECAPEAMENTO ASFÁLTICO EM DIVERAS RUAS DO
HABITACIONAL NOVA CORTÊS NO MUNÍCIPIO DE CORTÊS,
NO ESTADO DE PERNAMBUCO"</t>
  </si>
  <si>
    <t>Processo Licitatório nº 083/2022</t>
  </si>
  <si>
    <t>102</t>
  </si>
  <si>
    <t>TRAMITAÇÃO - 0060900018.003316/2022-57</t>
  </si>
  <si>
    <t>R$ 2.746.084,93</t>
  </si>
  <si>
    <t>Serviços de engenharia e planejamento dos  Programas PAC, FNHIS, Minha Casa Minha Vida I e II, FEM, Emendas Parlamentares, Emergenciais do Estado de Pernambuco.</t>
  </si>
  <si>
    <t>COMPRA DIRETA 0020.2022.CCD.DL.0013.CEHAB</t>
  </si>
  <si>
    <t>103</t>
  </si>
  <si>
    <t>27/10/2022 - 0060900018.003918/2022-12</t>
  </si>
  <si>
    <t>27/10/2022 até 07/04/2023, respeitado a prazo maximo de 180 (Cento e oitenta dias) OU homologação do Processo Licitatório nº 074/2022</t>
  </si>
  <si>
    <t>CONTRATAÇÃO DE EMPRESA DE ENGENHARIA PARA EXECUÇÃO DE OBRAS DE PAVIMENTAÇÃO EM PARALELEPÍPEDOS DA RUA NOVA CANAÃ NO MUNICÍPIO DE TRACUNHAÉM, NO ESTADO DE PERNAMBUCO.</t>
  </si>
  <si>
    <t>Processo Licitatório nº 082/2022</t>
  </si>
  <si>
    <t>104</t>
  </si>
  <si>
    <t xml:space="preserve">1° 27/02/2023 a 26/08/2023  0060900036.001683/2023-89 -- 2° "Prazo: 27/08/2023
a
26/02/2024 - 0060900036.001683/2023-89" --- </t>
  </si>
  <si>
    <t>3° SUPENSÃO: 25/02/2024 A 24/02/2025 -  0060900036.001645/2024-15 --- 4° SUSPENSÃO: 25/02/2025 A 24/02/2026 - 0060900036.001645/2024-15</t>
  </si>
  <si>
    <t>R$ 1.185.862,88</t>
  </si>
  <si>
    <t>HEITOR FIDELIS SLES DE QUEIROZ</t>
  </si>
  <si>
    <t>EICOMNOR ENGENHARIA</t>
  </si>
  <si>
    <t>11.381.605/0001-96</t>
  </si>
  <si>
    <t>CONTRATAÇÃO DE EMPRESA DE ENGENHARIA ESPECIALIZADA PARA ELABORAÇÃO DE PROJETO BÁSICOS E EXECUTIVOS DE RECUPERAÇÃO E/OU CONSTRUÇÃO DE SISTEMAS DE TRATAMENTO DE ESGOTO ( ETE, EEE E EMISSÁRIO) PARA AS ÁREAS DE INTERVENÇÃO NOS MUNICÍPIOS ABRANGIDOS PELA OPERAÇÃO RECONSTRUÇÃO, NO ESTADO DE PERNAMBUCO.</t>
  </si>
  <si>
    <t>PROCESSO LICITATÓRIO CEHAB Nº 092/2022</t>
  </si>
  <si>
    <t>105</t>
  </si>
  <si>
    <t>VIGÊNCIA: 14/11/2022 --  EXECUÇÃO: 14/11/2022</t>
  </si>
  <si>
    <t>1° "VIGÊNCIA: 
14/09/2023 a 13/03/2024  - 0060900018.004099/2023-01"</t>
  </si>
  <si>
    <t>VIGÊNCIA 13/09/2023 --- EXECUÇÃO: 13/07/2023</t>
  </si>
  <si>
    <t xml:space="preserve"> R$  1.220.586,74 </t>
  </si>
  <si>
    <t>EDUARDO COSTA - GEP</t>
  </si>
  <si>
    <t>CONTRATAÇÃO DE EMPRESA DE ENGENHARIA PARA EXECUÇÃO DE OBRAS DE TERRAPLENAGEM, PAVIMENTAÇÃO, DRENAGEM, SINALIZAÇÃO E CONSTRUÇÃO DE OAE NA ESTRADA DE ACESSO À AGROVILA BARRA DE JANGADA NO MUNICÍPIO DE CORTÊS, NO ESTADO DE PERNAMBUCO.</t>
  </si>
  <si>
    <t>Processo Licitatório nº 077/2022</t>
  </si>
  <si>
    <t>106</t>
  </si>
  <si>
    <t>TRAMITAÇÃO - 0060900018.003175/2022-72</t>
  </si>
  <si>
    <t>CONSÓRCIO BASE: EMPRESAS BR CONSTRUÇÕES LTDA  + CONSTRUTORA SAM LTDA + MORIÁ ENGENHARIA LTDA</t>
  </si>
  <si>
    <t>EMPRESAS BR CONSTRUÇÕES LTDA - 00.739.106/0001-01  + CONSTRUTORA SAM LTDA - 11.520.665.0001-42 + MORIÁ ENGENHARIA LTDA - 38.008.596/0001-49</t>
  </si>
  <si>
    <t>CONTRATAÇÃO DE EMPRESA DE ENGENHARIA PARA EXECUÇÃO DE OBRAS DE TERRAPLENAGEM, PAVIMENTAÇÃO, DRENAGEM E SINALIZAÇÃO DO ACESSO DA PE020 NO DISTRITO DE MATRIZ DA LUZ ATÉ LAJES NO MUNICÍPIO DE SÃO LOURENÇO, NO ESTADO DE PERNAMBUCO.</t>
  </si>
  <si>
    <t>Processo Licitatório nº 049/2022</t>
  </si>
  <si>
    <t>107</t>
  </si>
  <si>
    <t>1° Suspensão: 28/06/2023 a 27/06/2024  - 0060900036.000115/2024-41 2° SUSPENSÃO: 28/06/2024 A 27/06/2025 - 0060900036.000115/2024-41</t>
  </si>
  <si>
    <t>CONTRATAÇÃO DE EMPRESA DE ENGENHARIA PARA EXECUÇÃO DE OBRAS DE PAVIMENTAÇÃO EM MICROREVESTIMENTO, DRENAGEM E SINALIZAÇÃO DO ACESSO AO POVOADO DE MATA VERDE NO MUNICÍPIO DE TUPANATINGA, NO ESTADO DE PERNAMBUCO.</t>
  </si>
  <si>
    <t>Processo Licitatório nº 085/2022</t>
  </si>
  <si>
    <t>108</t>
  </si>
  <si>
    <t>TRAMITAÇÃO - 0060900018.003552/2022-73</t>
  </si>
  <si>
    <t>CONTRATAÇÃO DE EMPRESA DE
ENGENHARIA PARA EXECUÇÃO DE OBRAS DE
PAVIMENTAÇÃO EM PARALELEPÍPEDOS EM DIVERSAS
RUAS NO MUNICÍPIO DE MANARÍ, NO ESTADO DE
PERNAMBUCO</t>
  </si>
  <si>
    <t>Processo Licitatório nº 084/2022</t>
  </si>
  <si>
    <t>109</t>
  </si>
  <si>
    <t>3° vigência: 28/03/2025 a 27/11/2025 - execução: 28/03/2025 a 27/09/2025  - 0060900036.000848/2025-67</t>
  </si>
  <si>
    <t xml:space="preserve">1° Suspensão: 28/06/2023 A 27/09/2024  - 0060900036.003134/2023-49 ---- 2° SUSPENSÃO: 28/09/2024 A 27/03/2025 - 0060900036.003134/2023-49 </t>
  </si>
  <si>
    <t>SILVANA MARIA DA COSTA PAIVA	         JOÃO PAULO DOS SANTOS SILVA</t>
  </si>
  <si>
    <t>12.087.161/0001-43</t>
  </si>
  <si>
    <t>CONTRATAÇÃO DE EMPRESA DE ENGENHARIA PARA EXECUÇÃO DE OBRAS DE RECAPEAMENTO ASFALTICO EM DIVERSAS RUAS NO MUNICÍPIO DE TUPANATINGA, NO ESTADO DE PERNAMBUCO.</t>
  </si>
  <si>
    <t>Processo Licitatório nº 094/2022</t>
  </si>
  <si>
    <t>110</t>
  </si>
  <si>
    <t>12/12/2022 - 0060900018.003872/2022-23 -- 05 MESES DA OS</t>
  </si>
  <si>
    <t xml:space="preserve">CONSÓRCIO ONETECH TAMANDARÉ  ME  -  CONSTRUTORA CELTA + ONE EMPREENDIMENTOS </t>
  </si>
  <si>
    <t xml:space="preserve">ONE EMPREENDIMENTOS - CNPJ -43.057.647.0001-62 + CONSTRUTORA CELTA 08.853.117.0001-20 </t>
  </si>
  <si>
    <t>CONTRATAÇÃO DE EMPRESA DE ENGENHARIA PARA EXECUÇÃO DE OBRAS DE PAVIMENTAÇÃO EM PARALELEPÍPEDOS DA AVENIDA JOSÉ PAULO LINS NO MUNICÍPIO DE TAMANDARÉ, NO ESTADO DE PERNAMBUCO.</t>
  </si>
  <si>
    <t>Processo Licitatório nº 090/2022</t>
  </si>
  <si>
    <t>112</t>
  </si>
  <si>
    <t xml:space="preserve">VIGÊNCIA: 02/12/2022  - EXECUÇÃO: 02/12/2022 </t>
  </si>
  <si>
    <t>1° Prazo: 02/04/2023 a 01/12/2023 - 0060900036.002913/2023-27  -- 4° PRAZO: 23/10/2024 a 22/02/2025 - 0060900036.002913/2023-27-- 5º PRAZO vigência e execução: 23/02/2025 A 22/06/2025 - 0060900036.002913/2023-27</t>
  </si>
  <si>
    <t>VIGÊNCIA:  01/04/2023 - EXECUÇÃO:  01/02/2023</t>
  </si>
  <si>
    <t>2º Suspensão: 28/06/2023 a 27/06/2024  - 0060900036.000117/2024-31 -- 3° SUSPENSÃO: 28/06/2024 A 27/06/2025 - 0060900036.001949/2024-74</t>
  </si>
  <si>
    <t>R$ 962.000,00</t>
  </si>
  <si>
    <t>JOÃO PAULO DOS SANTOS SILVA 	                HEITOR FIDELIS SALES QUEIROZ</t>
  </si>
  <si>
    <t>12.087.161.0001-43</t>
  </si>
  <si>
    <t>CONTRATAÇÃO DE EMPRESA DE ENGENHARIA PARA EXECUÇÃO DE OBRAS DE RECAPEAMENTO ASFALTICO E SINALIZAÇÃO DO ACESSO DA RUA FREI CANECA À ESTRADA CAJAZEIRAS NO MUNICÍPIO DE BEZERROS, NO ESTADO DE PERNAMBUCO.</t>
  </si>
  <si>
    <t>Processo Licitatório nº 093/2022</t>
  </si>
  <si>
    <t>113</t>
  </si>
  <si>
    <t>02/12/2022 -  Processo nº 0060900018.003879/2022-45 03 MESES DA OS. OS NÃO EMITIDA</t>
  </si>
  <si>
    <t xml:space="preserve">MAIA MELO ENGENHARIA LTDA </t>
  </si>
  <si>
    <t>08.156.424/0001-51</t>
  </si>
  <si>
    <t>OPERACIONALIZAÇÃO, GESTÃO, FISCALIZAÇÃO COM APOIO
 TÉCNICO PARA ATENDER AS DEMANDAS ENCAMINHADAS PELA CEHAB NO ÂMBITO
 DO PROGRAMA ESTADUAL DE SUBSÍDIO À HABITAÇÃO DE INTERESSE SOCIAL (PESHIS)
 E PROGRAMA CASA VERDE E AMARELA COM IMPLEMENTAÇÃO E INTEGRAÇÃO DE
  SISTEMA DE TECNOLOGIA DA INFORMAÇÃO</t>
  </si>
  <si>
    <t>Processo Licitatório nº 096/2022</t>
  </si>
  <si>
    <t>114</t>
  </si>
  <si>
    <t>1° Prazo: 01/12/2023 A 30/11/2024  - 0060900003.007245/2023-10  --- 2° prazo: 01/12/2024 a 30/11/2025 - tramitação - 0060900131.000406/2024-51</t>
  </si>
  <si>
    <t xml:space="preserve">MARIANA MONTEIRO </t>
  </si>
  <si>
    <t>RIO UNA SERVIÇOS GERAIS EIRELI</t>
  </si>
  <si>
    <t>08.488.802/0001-02</t>
  </si>
  <si>
    <t>CONTRATAÇÃO DE EMPRESA DE ENGENHARIA PARA EXECUÇÃO DE OBRAS DE REMANEJAMENTO DA REDE DE DISTRIBUIÇÃO E ADUTORA DO SAA BOTAFOGO NO ENTORNO DO TERMINAL INTEGRADO DE PASSAGEIROS DA PE-15 DO MUNICÍPIO DE OLINDA, NO ESTADO DE PERNAMBUCO.</t>
  </si>
  <si>
    <t>PROCESSO LICITATÓRIO CEHAB Nº 079/2022</t>
  </si>
  <si>
    <t>115</t>
  </si>
  <si>
    <t>TRAMITAÇÃO - 0060900033.002730/2022-51</t>
  </si>
  <si>
    <t>T &amp; D SERVIÇOS E LOCAÇÕES LTDA</t>
  </si>
  <si>
    <t>17.393.791.0001-60</t>
  </si>
  <si>
    <t>CONTRATAÇÃO DE EMPRESA DE ENGENHARIA PARA EXECUÇÃO DE ÁREA DE LAZER COMUNITÁRIA ÀS MARGENS DO CANAL DO ABC ( ANTIGA COMUNIDADE ESCORREGOU TÁ DENTRO), NO BAIRRO DE AFOGADOS, RECIFE/PE.</t>
  </si>
  <si>
    <t>Processo Licitatório nº 088/2022</t>
  </si>
  <si>
    <t>116</t>
  </si>
  <si>
    <t>TRAMITAÇÃO - 0060900026.003899/2022-17</t>
  </si>
  <si>
    <t>AUDIMEC AUDITORES  INDEPENDENTES</t>
  </si>
  <si>
    <t>11.254.307/0001-35</t>
  </si>
  <si>
    <t>"Contratação de
empresa especializada para Prestação de Serviços de Auditoria
Externa Independente sobre as demonstrações contábeis e
financeiras, Exercício de 2021, da Companhia Estadual de
Habitação e Obras – CEHAB"</t>
  </si>
  <si>
    <t>PROCESSO LICITATÓRIO, COMPRA
DIRETA 0022.2022.CCD.DL.0015.CEHAB</t>
  </si>
  <si>
    <t>117</t>
  </si>
  <si>
    <t>R$ 17.940,00</t>
  </si>
  <si>
    <t xml:space="preserve">CONSÓRCIO SALOÁ PRA FRENTE - CONSTITUÍDO PELAS EMPRESAS S C SOUSA DA SILVA LTDA + A S CONSTRUTORA ALBUQUERQUE E SOUSA </t>
  </si>
  <si>
    <t>CONSÓRCIO SALOÁ PRA FRENTE - CONSTITUÍDO PELAS EMPRESAS S C SOUSA DA SILVA LTDA - CNPJ 08.250.978/0001-13 + A S CONSTRUTORA ALBUQUERQUE E SOUSA - CNPJ 05.468.317/0001-70</t>
  </si>
  <si>
    <t>Processo Licitatório nº 081/2022</t>
  </si>
  <si>
    <t>118</t>
  </si>
  <si>
    <t>TRAMITAÇÃO - 0060900018.003255/2022-28</t>
  </si>
  <si>
    <t>R$ 12.345.177,16</t>
  </si>
  <si>
    <t>CPTEC - Soluções em Tecnologia da Informação</t>
  </si>
  <si>
    <t>10.362.933/0001-82</t>
  </si>
  <si>
    <t>Fornecimento de solução integrada e gerenciada de software de proteção antivirus a antispyware</t>
  </si>
  <si>
    <t>Adesão à ARP nº 093/2021 - ATI</t>
  </si>
  <si>
    <t>119</t>
  </si>
  <si>
    <t>R$ 18.515,00</t>
  </si>
  <si>
    <t>ANDRÉ LUIZ DE CASTRO MORAES</t>
  </si>
  <si>
    <t xml:space="preserve"> EXECUÇÃO DOS SERVIÇOS DE PAVIMENTAÇÃO, DRENAGEM, URBANISMO E INFRAESTRUTURA DAS UNIDADES DE ESGOTAMENTO (UE 11 - RUA GIRIQUITI 1º E 2º TRECHO, RUA CANOAS, RUA LÍRIO, MUNICIPAL, TONY CARRADO E UE 12 - RUA NOVA ESPERANÇA, AVENIDA NACIONAL) - UE 11 E 12 OLINDA/PE.</t>
  </si>
  <si>
    <t>Processo Licitatório nº 0102/2022</t>
  </si>
  <si>
    <t>120</t>
  </si>
  <si>
    <t xml:space="preserve">TRAMITAÇÃO - 0060900026.004798/2022-63 </t>
  </si>
  <si>
    <t>CONTRATAÇÃO DE EMPRESA DE ENGENHARIA PARA EXECUÇÃO DE OBRAS DE TERRAPLENAGEM, PAVIMENTAÇÃO, DRENAGEM E SINALIZAÇÃO DA RODOVIA PE - 071, TRECHO: ENTR. PE-085 - ENTR. BR-232/PE, SUBTRECHO: ENTR. PE-085 - AMARAJI, SEGMENTO KM 0,0 (POVOADO DE JOSÉ MARIANO) - KM 5,5 (POVOADO DE DEMARCAÇÃO), NO ESTADO DE PERNAMBUCO.</t>
  </si>
  <si>
    <t>Processo Licitatório nº 069/2022</t>
  </si>
  <si>
    <t>121</t>
  </si>
  <si>
    <t>TRAMITAÇÃO - 0060900018.002915/2022-53</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</si>
  <si>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</si>
  <si>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</si>
  <si>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</si>
  <si>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</si>
  <si>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</si>
  <si>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</si>
  <si>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</si>
  <si>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</si>
  <si>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</si>
  <si>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</si>
  <si>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</si>
  <si>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</si>
  <si>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</si>
  <si>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</si>
  <si>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</si>
  <si>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</si>
  <si>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</si>
  <si>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</si>
  <si>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</si>
  <si>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</si>
  <si>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NOME DO FISCAL DO CONTRATO,CASO NÃO EXISTA UM FISCAL,COLOQUE O NOME DO GESTOR DO CONTRATO. EX: PEDRO PAULO</t>
  </si>
  <si>
    <t>[21] LISTA SUSPENSA. SITUAÇÃO DO INSTRUMENTO: EM EXECUÇÃO; ENCERRADO</t>
  </si>
  <si>
    <t>GOVERNO DO ESTADO DE PERNAMBUCO</t>
  </si>
  <si>
    <t>SECRETARIA DA CONTROLADORIA-GERAL DO ESTADO - SCGE-PE [1]</t>
  </si>
  <si>
    <t>ANEXO VIII - MAPA DE CONTRATOS DE TERCEIRIZADOS (ITEM 10.3 DO ANEXO I, DA PORTARIA SCGE No 27/2022)</t>
  </si>
  <si>
    <t>UGC [3]</t>
  </si>
  <si>
    <t>UGE [4]</t>
  </si>
  <si>
    <t>OBJETO [5]</t>
  </si>
  <si>
    <t>Nº DO CONTRATO [6]</t>
  </si>
  <si>
    <t>ANO DO CONTRATO [7]</t>
  </si>
  <si>
    <t>CONTRATADA [8]</t>
  </si>
  <si>
    <t>CNPJ DA CONTRATADA [9]</t>
  </si>
  <si>
    <t>NOME COMPLETO DO TERCEIRIZADO (10)</t>
  </si>
  <si>
    <t>FUNÇÃO/POSTO (11)</t>
  </si>
  <si>
    <t>LOTAÇÃO [12]</t>
  </si>
  <si>
    <t>JORNADA [13]</t>
  </si>
  <si>
    <t>TURNO [14]</t>
  </si>
  <si>
    <t>REMUNERAÇÃO [15]</t>
  </si>
  <si>
    <t>CUSTO INDIVIDUAL [16]</t>
  </si>
  <si>
    <t>SCGE</t>
  </si>
  <si>
    <t>ASSESSOR TÉCNICO</t>
  </si>
  <si>
    <t>AJ SERVIÇOS DE MÃO DE OBRA EIRELI</t>
  </si>
  <si>
    <t>02.633.578/0001-88</t>
  </si>
  <si>
    <t>Jhoelson Rocha de Souza</t>
  </si>
  <si>
    <t>ASSESSOR ADMINISTRATIVO</t>
  </si>
  <si>
    <t>DIRETORIA DE PLANEJAMENTO E GESTÃO - DPGE</t>
  </si>
  <si>
    <t>44H/SEMANA</t>
  </si>
  <si>
    <t>DIURNO</t>
  </si>
  <si>
    <t>R$ 2.700,63</t>
  </si>
  <si>
    <t>R$ 5.523,85</t>
  </si>
  <si>
    <t>SERVICOS DE COPA</t>
  </si>
  <si>
    <t>M.A MÃO DE OBRA EM GERAL LTDA</t>
  </si>
  <si>
    <t>12.816.401/0001-01</t>
  </si>
  <si>
    <t>Eliete do Nascimento Silva</t>
  </si>
  <si>
    <t>COPEIRA</t>
  </si>
  <si>
    <t>R$ 1.122,19</t>
  </si>
  <si>
    <t>R$ 2.083,10</t>
  </si>
  <si>
    <t>SERVIÇO DE LIMPEZA</t>
  </si>
  <si>
    <t>A1 SERVIÇOS E ORGANIZAÇÃO DE EVENTOS LTDA</t>
  </si>
  <si>
    <t>19.703.791/0001-44</t>
  </si>
  <si>
    <t xml:space="preserve">Leandro Marques de Carvalho </t>
  </si>
  <si>
    <t>AUX. SERVIÇOS GERAIS</t>
  </si>
  <si>
    <t>R$ 1.212,00</t>
  </si>
  <si>
    <t>R$ 2.759,45</t>
  </si>
  <si>
    <t xml:space="preserve">Deyvison Alexandre da Silva Leite </t>
  </si>
  <si>
    <t>SERVIÇOS DE RECEPÇÃO</t>
  </si>
  <si>
    <t>CONTEC CONSTRUCOES E SERVICOS EIRELI</t>
  </si>
  <si>
    <t>20.800.899/0001-34</t>
  </si>
  <si>
    <t>Cristiane da Silva Barbosa</t>
  </si>
  <si>
    <t>RECEPCIONISTA</t>
  </si>
  <si>
    <t>R$ 1.326,25</t>
  </si>
  <si>
    <t>R$ 2.551,10</t>
  </si>
  <si>
    <t>Íris Monyque Cavalcanti da Silva (Ferias - 01/06 a 03/06)
Conceição de Maria Mendes Lima (Substituição - 05/06 a 30/06)</t>
  </si>
  <si>
    <t>Jessica Emilly dos Santos</t>
  </si>
  <si>
    <t>Thais de Lima Nunes</t>
  </si>
  <si>
    <t>SERVIÇOS DE APOIO ADMINISTRATIVO</t>
  </si>
  <si>
    <t>GESTÃO DE TERCEIRIZAÇÃO EM SERVIÇOS SELEÇÃO E AGENCIAMENTO DE MÃO-DE-OBRA EIRELI - EPP</t>
  </si>
  <si>
    <t>11.457.039/0001-59</t>
  </si>
  <si>
    <t>Bruna Karina Dos Santos Cosme</t>
  </si>
  <si>
    <t>APOIO ADMINISTRATIVO</t>
  </si>
  <si>
    <t>R$ 1.236,43</t>
  </si>
  <si>
    <t>R$ 2.373,79</t>
  </si>
  <si>
    <t>Gleice Ferreira Do Nascimento ( Ferias - 05/06/2023 a 04/07/2023) 
Francielly Neves De Assis (substituição - 06\06\2023 a 03/07/2023)</t>
  </si>
  <si>
    <t>Rozália Calisto Silva De Paula (Ferias - 05/06/2023 a 04/07/2023)
Fabiana Julia De Souza (substituição - 06\06\2023 a 03/07/2023)</t>
  </si>
  <si>
    <t>Renan Adson Rodrigues Dos Santos</t>
  </si>
  <si>
    <t>João Victor Santana da Silva</t>
  </si>
  <si>
    <t xml:space="preserve">João Vitor Da Silva 
</t>
  </si>
  <si>
    <t>SERVIÇOS DE TELEATENDIMENTO</t>
  </si>
  <si>
    <t>DINAMERICA SERVICOS GERAIS EIRELI EPP</t>
  </si>
  <si>
    <t>04.225.216/0001-06</t>
  </si>
  <si>
    <t>Camila Lais Olivia Silva</t>
  </si>
  <si>
    <t>SUPERVISOR</t>
  </si>
  <si>
    <t>DIRETORIA DE OUVIDORIA-GERAL DO ESTADO - DOGE</t>
  </si>
  <si>
    <t>30H/SEMANA</t>
  </si>
  <si>
    <t>R$ 1.665,25</t>
  </si>
  <si>
    <t>R$ 3.093,04</t>
  </si>
  <si>
    <t>Natalia Patrícia Tenório Bezerra</t>
  </si>
  <si>
    <t xml:space="preserve">Eduarda Christina Almeida H. Castro </t>
  </si>
  <si>
    <t>TELEATENDENTE</t>
  </si>
  <si>
    <t>R$ 2.166,21</t>
  </si>
  <si>
    <t xml:space="preserve">Estefany Soares da Silva </t>
  </si>
  <si>
    <t>Guilherme Gomes de Souza</t>
  </si>
  <si>
    <t>Marleidyane Bezerra da Silva</t>
  </si>
  <si>
    <t>SERVIÇO DE MANUTENÇÃO PREDIAL</t>
  </si>
  <si>
    <t>JMF CONSTRUÇÕES SERVIÇOS E MANUTENÇÃO PREDIAL</t>
  </si>
  <si>
    <t>10.624.354/0001-60</t>
  </si>
  <si>
    <t xml:space="preserve">Ciro Fernando Teixeira Maciel </t>
  </si>
  <si>
    <t>APOIO MANUTENÇÃO</t>
  </si>
  <si>
    <t>R$ 1.460,80</t>
  </si>
  <si>
    <t>R$ 3.017,61</t>
  </si>
  <si>
    <t>[3] SIGLA DA UNIDADE GESTORA COORDENADORA. EX. SEE, SES, SCGE, ETC.</t>
  </si>
  <si>
    <t>[4] SIGLA DA UNIDADE GESTORA EXECUTORA. SEDUC, SCGE, ETC.</t>
  </si>
  <si>
    <t>[5] DESCRIÇÃO RESUMIDA DO OBJETO DO CONTRATO DE TERCEIRIZADOS. EX. SERVIÇOS DE COPA E COZINHA.</t>
  </si>
  <si>
    <t>[6] NÚMERO DO CONTRATO DE SERVIÇOS TERCEIRIZADOS. EX. 008, 043, 162, ETC.</t>
  </si>
  <si>
    <t>[7] ANO DE CELEBRAÇÃO DO CONTRATO DE TERCEIRIZADOS. EX. 2019, 2020, 2021, ETC.</t>
  </si>
  <si>
    <t>[8] NOME COMPLETO DA EMPRESA CONTRATADA. EX. UNIKA TERCEIRIZACAO E SERVICOS EIRELI.</t>
  </si>
  <si>
    <t>[9] CNPJ DA EMPRESA CONTRATADA. INSERIR NÚMERO SEM PONTO, TRAÇO OU QUALQUER OUTRO CARACTERE. EX. 11788943000147.</t>
  </si>
  <si>
    <t xml:space="preserve">[10] NOME COMPLETO DO TERCEIRIZADO. EX. PEDRO PAULO </t>
  </si>
  <si>
    <t>[11] NOME DA FUNÇÃO DO FUNCIONÁRIO TERCEIRIZADO. EX. COPEIRA, VIGILANTE, MOTORISTA, ETC.</t>
  </si>
  <si>
    <t>[12] NOME E SIGLA DO SETOR AO QUAL O FUNCIONÁRIO TERCEIRIZADO ESTÁ LOTADO. EX. DIRETORIA DA OUVIDORIA-GERAL DO ESTADO - DOGE/SCGE.</t>
  </si>
  <si>
    <t>[13] LISTA SUSPENSA REFERENTE Á JORNADA DO FUNCIONÁRIO TERCEIRIZADO, COM AS SEGUINTES OPÇÕES DE PREENCHIMENTO: POSTO 40 H/SEMANA; POSTO 44 H/SEMANA; POSTO 12 H/DIA; POSTO 24 H/DIA.</t>
  </si>
  <si>
    <t>[14] LISTA SUSPENSA REFERENTE AO TURNO DO FUNCIONÁRIO TERCEIRIZADO, COM AS SEGUINTES OPÇÕES DE PREENCHIMENTO: DIURNO; NOTURNO.</t>
  </si>
  <si>
    <t>[15] VALOR DO SALÁRIO + ADICIONAIS (NOTURNO, INSALUBRIDADE, ETC) DO EMPREGADO, EM REAIS (R$).</t>
  </si>
  <si>
    <t>[16] SOMA DE TODOS OS CUSTOS INDIVIDUAIS, DIRETOS E INDIRETOS, ASSOCIADOS AO EMPREGADO E ASSUMIDOS PELA EMPRESA, EM REAIS (R$).</t>
  </si>
  <si>
    <t>Orientações</t>
  </si>
  <si>
    <t>1. Caso não existam contratos em execução no período, inserir essa informação na primeira linha desta planilha.</t>
  </si>
  <si>
    <t>2. Criar uma linha para cada empenho, ou seja, não inserir mais de um empenho na mesma célula.</t>
  </si>
  <si>
    <t>3. Nunca mesclar células</t>
  </si>
  <si>
    <t>4. Atentar para as notas explicativas nas celulas do cabeçalho e na legenda ao final desta planilha</t>
  </si>
  <si>
    <t>11216/52936/71790</t>
  </si>
  <si>
    <t>35322/52828/52870/59431</t>
  </si>
  <si>
    <t>46719/59429</t>
  </si>
  <si>
    <t xml:space="preserve">
05.545.366/0001-60</t>
  </si>
  <si>
    <t>40748/52888</t>
  </si>
  <si>
    <t>46739/52911</t>
  </si>
  <si>
    <t>19045/55463</t>
  </si>
  <si>
    <t>35325/56076/46749</t>
  </si>
  <si>
    <t>20.136.006/0001-06</t>
  </si>
  <si>
    <t>CASSIANO FERNANDE DE LIRA CONSTRUTORA LTDA</t>
  </si>
  <si>
    <t>46716/57951</t>
  </si>
  <si>
    <t>28386/58224</t>
  </si>
  <si>
    <t>65603/65603/65604</t>
  </si>
  <si>
    <t>25951/025952/025953</t>
  </si>
  <si>
    <t>25803/025868/025944</t>
  </si>
  <si>
    <t>34716/28366/28367</t>
  </si>
  <si>
    <t>Não houve empenho em 2022</t>
  </si>
  <si>
    <t>35328/035329/035330</t>
  </si>
  <si>
    <t>40673/40674/40675</t>
  </si>
  <si>
    <t>46626/46627/46628</t>
  </si>
  <si>
    <t>46763/46764/46765</t>
  </si>
  <si>
    <t>UG 680301 EMPENHO 01</t>
  </si>
  <si>
    <t>16951/59309</t>
  </si>
  <si>
    <t>30008/59397/65620</t>
  </si>
  <si>
    <r>
      <t xml:space="preserve">3° Prazo: 04/07/2023 a 03/07/2024 - 0060900053.002364/2023-82 --- 4° 04/07/2024 a 03/07/2025 - 0060900053.002802/2024-93 ---- </t>
    </r>
    <r>
      <rPr>
        <sz val="11"/>
        <color rgb="FF000000"/>
        <rFont val="Arial"/>
      </rPr>
      <t>5° PRAZO: 04/07/2025 A 03/07/2026 -  EMTRAMITAÇÃO - 0060900055.003303/2024-01</t>
    </r>
  </si>
  <si>
    <t>23673/23674/23675</t>
  </si>
  <si>
    <t>23670/23671/23672</t>
  </si>
  <si>
    <t>25678/25679/25680</t>
  </si>
  <si>
    <t>28399/28400/28401</t>
  </si>
  <si>
    <t>CONSÓRCIO URB FEIRA NOVA - TREZ PARTICIPAÇÕES E ENGENHARIA LTDA - 41.200.286/0001-36 E CONSTRUTORA IPOGIL EIRELE ME - 22.931.084/0001-10</t>
  </si>
  <si>
    <t>28434/28435</t>
  </si>
  <si>
    <t>34400/34401</t>
  </si>
  <si>
    <t>35334/35335</t>
  </si>
  <si>
    <t>35331/35332</t>
  </si>
  <si>
    <t>35338/35339</t>
  </si>
  <si>
    <t xml:space="preserve">35326/035327 </t>
  </si>
  <si>
    <t>EMPRESA DE ENGENHARIA PARA EXECUÇÃO DE OBRAS DE PAVIMENTAÇÃO EM PARALELEPÍPEDOS DE RUAS NO DISTRITO SÃO JOSÉ E POVOADO DE BOCA DE MATA NO MUNICÍPIO DE PANELAS, NO ESTADO DE PERNAMBUCO - SEI Nº 0060900018.002724/2022-91</t>
  </si>
  <si>
    <t>CONTRATAÇÃO DE EMPRESA DE ENGENHARIA PARA EXECUÇÃO DE OBRAS DE PAVIMENTAÇÃO, DRENAGEM E SINALIZAÇÃO EM DIVERSAS RUAS NO MUNICÍPIO DE SAIRÉ, NO ESTADO DE PERNAMBUCO - SEI Nº 0060900018.002339/2022-44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</si>
</sst>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R$&quot;\ * #,##0.00_-;\-&quot;R$&quot;\ * #,##0.00_-;_-&quot;R$&quot;\ * &quot;-&quot;??_-;_-@_-"/>
    <numFmt numFmtId="164" formatCode="&quot; &quot;[$R$-416]&quot; &quot;#,##0.00&quot; &quot;;&quot;-&quot;[$R$-416]&quot; &quot;#,##0.00&quot; &quot;;&quot; &quot;[$R$-416]&quot; -&quot;00&quot; &quot;;&quot; &quot;@&quot; &quot;"/>
    <numFmt numFmtId="165" formatCode="[$R$ -416]#,##0.00"/>
    <numFmt numFmtId="166" formatCode="&quot;R$ &quot;#,##0.00;[Red]&quot;-R$ &quot;#,##0.00"/>
    <numFmt numFmtId="167" formatCode="_-[$R$-416]\ * #,##0.00_-;\-[$R$-416]\ * #,##0.00_-;_-[$R$-416]\ * &quot;-&quot;??_-;_-@"/>
    <numFmt numFmtId="168" formatCode="d/m/yyyy"/>
  </numFmts>
  <fonts count="23">
    <font>
      <sz val="11"/>
      <color rgb="FF000000"/>
      <name val="Calibri"/>
      <scheme val="minor"/>
    </font>
    <font>
      <b/>
      <sz val="16"/>
      <color rgb="FFFFFFFF"/>
      <name val="Calibri"/>
    </font>
    <font>
      <sz val="11"/>
      <name val="Calibri"/>
    </font>
    <font>
      <sz val="11"/>
      <color theme="1"/>
      <name val="Calibri"/>
      <scheme val="minor"/>
    </font>
    <font>
      <b/>
      <sz val="11"/>
      <color rgb="FFFF0000"/>
      <name val="Calibri"/>
    </font>
    <font>
      <sz val="11"/>
      <color theme="1"/>
      <name val="Calibri"/>
    </font>
    <font>
      <sz val="11"/>
      <color rgb="FF000000"/>
      <name val="Calibri"/>
    </font>
    <font>
      <b/>
      <sz val="11"/>
      <color rgb="FFFFFFFF"/>
      <name val="Calibri"/>
    </font>
    <font>
      <sz val="11"/>
      <color rgb="FF000000"/>
      <name val="Arial"/>
    </font>
    <font>
      <u/>
      <sz val="11"/>
      <color rgb="FF000000"/>
      <name val="Arial"/>
    </font>
    <font>
      <u/>
      <sz val="11"/>
      <color rgb="FF000000"/>
      <name val="Arial"/>
    </font>
    <font>
      <u/>
      <sz val="11"/>
      <color rgb="FF000000"/>
      <name val="Arial"/>
    </font>
    <font>
      <sz val="11"/>
      <color theme="1"/>
      <name val="Arial"/>
    </font>
    <font>
      <b/>
      <sz val="11"/>
      <color rgb="FFFFFFFF"/>
      <name val="Arial"/>
    </font>
    <font>
      <b/>
      <sz val="10"/>
      <color rgb="FFFFFFFF"/>
      <name val="Calibri"/>
    </font>
    <font>
      <b/>
      <sz val="10"/>
      <color rgb="FFFF0000"/>
      <name val="Calibri"/>
    </font>
    <font>
      <sz val="10"/>
      <color theme="1"/>
      <name val="Calibri"/>
    </font>
    <font>
      <sz val="10"/>
      <color rgb="FF000000"/>
      <name val="Calibri"/>
    </font>
    <font>
      <sz val="11"/>
      <color rgb="FF000000"/>
      <name val="Arial"/>
      <family val="2"/>
    </font>
    <font>
      <sz val="11"/>
      <color rgb="FF000000"/>
      <name val="Calibri"/>
      <scheme val="minor"/>
    </font>
    <font>
      <sz val="11"/>
      <color theme="1"/>
      <name val="Arial"/>
      <family val="2"/>
    </font>
    <font>
      <sz val="11"/>
      <color rgb="FF000000"/>
      <name val="Calibri"/>
      <family val="2"/>
      <scheme val="minor"/>
    </font>
    <font>
      <sz val="12"/>
      <color rgb="FF000000"/>
      <name val="Calibri"/>
      <family val="2"/>
      <scheme val="minor"/>
    </font>
  </fonts>
  <fills count="6">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EEEEEE"/>
        <bgColor rgb="FFEEEEEE"/>
      </patternFill>
    </fill>
  </fills>
  <borders count="28">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248">
    <xf numFmtId="0" fontId="0" fillId="0" borderId="0" xfId="0" applyFont="1" applyAlignment="1"/>
    <xf numFmtId="0" fontId="3" fillId="2" borderId="0" xfId="0" applyFont="1" applyFill="1"/>
    <xf numFmtId="0" fontId="4" fillId="3" borderId="5" xfId="0" applyFont="1" applyFill="1" applyBorder="1" applyAlignment="1">
      <alignment vertical="center"/>
    </xf>
    <xf numFmtId="14" fontId="4" fillId="3" borderId="6" xfId="0" applyNumberFormat="1" applyFont="1" applyFill="1" applyBorder="1" applyAlignment="1">
      <alignment vertical="center"/>
    </xf>
    <xf numFmtId="0" fontId="5" fillId="3" borderId="6" xfId="0" applyFont="1" applyFill="1" applyBorder="1"/>
    <xf numFmtId="0" fontId="5" fillId="3" borderId="7" xfId="0" applyFont="1" applyFill="1" applyBorder="1"/>
    <xf numFmtId="0" fontId="6" fillId="3" borderId="0" xfId="0" applyFont="1" applyFill="1"/>
    <xf numFmtId="0" fontId="6" fillId="0" borderId="0" xfId="0" applyFont="1"/>
    <xf numFmtId="0" fontId="7" fillId="2" borderId="8" xfId="0" applyFont="1" applyFill="1" applyBorder="1" applyAlignment="1">
      <alignment horizontal="center" vertical="center" wrapText="1"/>
    </xf>
    <xf numFmtId="164" fontId="7" fillId="2" borderId="8" xfId="0" applyNumberFormat="1" applyFont="1" applyFill="1" applyBorder="1" applyAlignment="1">
      <alignment horizontal="center" vertical="center" wrapText="1"/>
    </xf>
    <xf numFmtId="0" fontId="8" fillId="4" borderId="9" xfId="0" applyFont="1" applyFill="1" applyBorder="1" applyAlignment="1">
      <alignment horizontal="center" vertical="top" wrapText="1"/>
    </xf>
    <xf numFmtId="0" fontId="8" fillId="4" borderId="10" xfId="0" applyFont="1" applyFill="1" applyBorder="1" applyAlignment="1">
      <alignment horizontal="left" vertical="top" wrapText="1"/>
    </xf>
    <xf numFmtId="49" fontId="8" fillId="4" borderId="10" xfId="0" applyNumberFormat="1" applyFont="1" applyFill="1" applyBorder="1" applyAlignment="1">
      <alignment horizontal="left" vertical="top" wrapText="1"/>
    </xf>
    <xf numFmtId="0" fontId="8" fillId="4" borderId="10" xfId="0" applyFont="1" applyFill="1" applyBorder="1" applyAlignment="1">
      <alignment horizontal="center" vertical="top" wrapText="1"/>
    </xf>
    <xf numFmtId="165" fontId="8" fillId="4" borderId="10" xfId="0" applyNumberFormat="1" applyFont="1" applyFill="1" applyBorder="1" applyAlignment="1">
      <alignment horizontal="right" vertical="top" wrapText="1"/>
    </xf>
    <xf numFmtId="166" fontId="8" fillId="4" borderId="10" xfId="0" applyNumberFormat="1" applyFont="1" applyFill="1" applyBorder="1" applyAlignment="1">
      <alignment horizontal="right" vertical="top" wrapText="1"/>
    </xf>
    <xf numFmtId="0" fontId="8" fillId="4" borderId="8" xfId="0" applyFont="1" applyFill="1" applyBorder="1" applyAlignment="1">
      <alignment horizontal="center" vertical="top" wrapText="1"/>
    </xf>
    <xf numFmtId="0" fontId="8" fillId="4" borderId="12" xfId="0" applyFont="1" applyFill="1" applyBorder="1" applyAlignment="1">
      <alignment horizontal="left" vertical="top" wrapText="1"/>
    </xf>
    <xf numFmtId="49" fontId="8" fillId="4" borderId="12" xfId="0" applyNumberFormat="1" applyFont="1" applyFill="1" applyBorder="1" applyAlignment="1">
      <alignment horizontal="left" vertical="top" wrapText="1"/>
    </xf>
    <xf numFmtId="0" fontId="8" fillId="4" borderId="13" xfId="0" applyFont="1" applyFill="1" applyBorder="1" applyAlignment="1">
      <alignment horizontal="center" vertical="top" wrapText="1"/>
    </xf>
    <xf numFmtId="14" fontId="8" fillId="4" borderId="8" xfId="0" applyNumberFormat="1" applyFont="1" applyFill="1" applyBorder="1" applyAlignment="1">
      <alignment horizontal="center" vertical="top" wrapText="1"/>
    </xf>
    <xf numFmtId="0" fontId="8" fillId="4" borderId="12" xfId="0" applyFont="1" applyFill="1" applyBorder="1" applyAlignment="1">
      <alignment horizontal="center" vertical="top" wrapText="1"/>
    </xf>
    <xf numFmtId="166" fontId="8" fillId="4" borderId="12" xfId="0" applyNumberFormat="1" applyFont="1" applyFill="1" applyBorder="1" applyAlignment="1">
      <alignment horizontal="right" vertical="top" wrapText="1"/>
    </xf>
    <xf numFmtId="0" fontId="8" fillId="4" borderId="8" xfId="0" applyFont="1" applyFill="1" applyBorder="1" applyAlignment="1">
      <alignment horizontal="center" vertical="center" wrapText="1"/>
    </xf>
    <xf numFmtId="166" fontId="8" fillId="4" borderId="10" xfId="0" applyNumberFormat="1" applyFont="1" applyFill="1" applyBorder="1" applyAlignment="1">
      <alignment horizontal="center" vertical="top" wrapText="1"/>
    </xf>
    <xf numFmtId="166" fontId="8" fillId="0" borderId="11" xfId="0" applyNumberFormat="1" applyFont="1" applyBorder="1" applyAlignment="1">
      <alignment horizontal="left" wrapText="1"/>
    </xf>
    <xf numFmtId="0" fontId="8" fillId="0" borderId="8" xfId="0" applyFont="1" applyBorder="1" applyAlignment="1">
      <alignment horizontal="center" vertical="center" wrapText="1"/>
    </xf>
    <xf numFmtId="14" fontId="8" fillId="4" borderId="10" xfId="0" applyNumberFormat="1" applyFont="1" applyFill="1" applyBorder="1" applyAlignment="1">
      <alignment horizontal="center" vertical="top" wrapText="1"/>
    </xf>
    <xf numFmtId="0" fontId="8" fillId="4" borderId="9" xfId="0" applyFont="1" applyFill="1" applyBorder="1" applyAlignment="1">
      <alignment horizontal="center" vertical="top" wrapText="1"/>
    </xf>
    <xf numFmtId="0" fontId="8" fillId="4" borderId="10" xfId="0" applyFont="1" applyFill="1" applyBorder="1" applyAlignment="1">
      <alignment horizontal="left" vertical="top" wrapText="1"/>
    </xf>
    <xf numFmtId="49" fontId="8" fillId="4" borderId="10" xfId="0" applyNumberFormat="1" applyFont="1" applyFill="1" applyBorder="1" applyAlignment="1">
      <alignment horizontal="left" vertical="top" wrapText="1"/>
    </xf>
    <xf numFmtId="14" fontId="8" fillId="4" borderId="10" xfId="0" applyNumberFormat="1" applyFont="1" applyFill="1" applyBorder="1" applyAlignment="1">
      <alignment horizontal="center" vertical="top" wrapText="1"/>
    </xf>
    <xf numFmtId="167" fontId="8" fillId="0" borderId="8" xfId="0" applyNumberFormat="1" applyFont="1" applyBorder="1" applyAlignment="1">
      <alignment horizontal="center" vertical="center" wrapText="1"/>
    </xf>
    <xf numFmtId="166" fontId="8" fillId="0" borderId="8" xfId="0" applyNumberFormat="1" applyFont="1" applyBorder="1" applyAlignment="1">
      <alignment horizontal="left" wrapText="1"/>
    </xf>
    <xf numFmtId="0" fontId="8" fillId="4" borderId="10" xfId="0" applyFont="1" applyFill="1" applyBorder="1" applyAlignment="1">
      <alignment horizontal="center" vertical="top" wrapText="1"/>
    </xf>
    <xf numFmtId="0" fontId="8" fillId="0" borderId="8" xfId="0" applyFont="1" applyBorder="1" applyAlignment="1">
      <alignment horizontal="center" wrapText="1"/>
    </xf>
    <xf numFmtId="49" fontId="8" fillId="0" borderId="8" xfId="0" applyNumberFormat="1" applyFont="1" applyBorder="1" applyAlignment="1">
      <alignment horizontal="center" wrapText="1"/>
    </xf>
    <xf numFmtId="167" fontId="8" fillId="0" borderId="8" xfId="0" applyNumberFormat="1" applyFont="1" applyBorder="1" applyAlignment="1">
      <alignment horizontal="center" wrapText="1"/>
    </xf>
    <xf numFmtId="166" fontId="8" fillId="4" borderId="10" xfId="0" applyNumberFormat="1" applyFont="1" applyFill="1" applyBorder="1" applyAlignment="1">
      <alignment horizontal="right" vertical="top" wrapText="1"/>
    </xf>
    <xf numFmtId="0" fontId="8" fillId="3" borderId="10" xfId="0" applyFont="1" applyFill="1" applyBorder="1" applyAlignment="1">
      <alignment horizontal="center" vertical="top" wrapText="1"/>
    </xf>
    <xf numFmtId="166" fontId="8" fillId="0" borderId="14" xfId="0" applyNumberFormat="1" applyFont="1" applyBorder="1" applyAlignment="1">
      <alignment horizontal="right" vertical="top" wrapText="1"/>
    </xf>
    <xf numFmtId="0" fontId="8" fillId="3" borderId="8" xfId="0" applyFont="1" applyFill="1" applyBorder="1" applyAlignment="1">
      <alignment horizontal="center" vertical="center" wrapText="1"/>
    </xf>
    <xf numFmtId="166" fontId="8" fillId="3" borderId="10" xfId="0" applyNumberFormat="1" applyFont="1" applyFill="1" applyBorder="1" applyAlignment="1">
      <alignment horizontal="right" vertical="top" wrapText="1"/>
    </xf>
    <xf numFmtId="0" fontId="8" fillId="4" borderId="8" xfId="0" applyFont="1" applyFill="1" applyBorder="1" applyAlignment="1">
      <alignment horizontal="center" wrapText="1"/>
    </xf>
    <xf numFmtId="166" fontId="8" fillId="0" borderId="8" xfId="0" applyNumberFormat="1" applyFont="1" applyBorder="1" applyAlignment="1">
      <alignment horizontal="center" wrapText="1"/>
    </xf>
    <xf numFmtId="0" fontId="8" fillId="0" borderId="8" xfId="0" applyFont="1" applyBorder="1" applyAlignment="1">
      <alignment horizontal="center" wrapText="1"/>
    </xf>
    <xf numFmtId="0" fontId="8" fillId="4" borderId="10" xfId="0" applyFont="1" applyFill="1" applyBorder="1" applyAlignment="1">
      <alignment horizontal="right" vertical="top" wrapText="1"/>
    </xf>
    <xf numFmtId="166" fontId="8" fillId="0" borderId="14" xfId="0" applyNumberFormat="1" applyFont="1" applyBorder="1" applyAlignment="1">
      <alignment horizontal="left" vertical="top" wrapText="1"/>
    </xf>
    <xf numFmtId="0" fontId="8" fillId="4" borderId="10" xfId="0" applyFont="1" applyFill="1" applyBorder="1" applyAlignment="1">
      <alignment horizontal="right" vertical="top" wrapText="1"/>
    </xf>
    <xf numFmtId="0" fontId="8" fillId="3" borderId="13" xfId="0" applyFont="1" applyFill="1" applyBorder="1" applyAlignment="1">
      <alignment horizontal="center" wrapText="1"/>
    </xf>
    <xf numFmtId="166" fontId="8" fillId="4" borderId="9" xfId="0" applyNumberFormat="1" applyFont="1" applyFill="1" applyBorder="1" applyAlignment="1">
      <alignment horizontal="right" vertical="top" wrapText="1"/>
    </xf>
    <xf numFmtId="0" fontId="8" fillId="4" borderId="12" xfId="0" applyFont="1" applyFill="1" applyBorder="1" applyAlignment="1">
      <alignment horizontal="center" vertical="top" wrapText="1"/>
    </xf>
    <xf numFmtId="167" fontId="8" fillId="4" borderId="8" xfId="0" applyNumberFormat="1" applyFont="1" applyFill="1" applyBorder="1" applyAlignment="1">
      <alignment horizontal="center" vertical="center" wrapText="1"/>
    </xf>
    <xf numFmtId="0" fontId="8" fillId="4" borderId="8" xfId="0" applyFont="1" applyFill="1" applyBorder="1" applyAlignment="1">
      <alignment vertical="center" wrapText="1"/>
    </xf>
    <xf numFmtId="0" fontId="8" fillId="0" borderId="8" xfId="0" applyFont="1" applyBorder="1" applyAlignment="1">
      <alignment horizontal="center" vertical="center" wrapText="1"/>
    </xf>
    <xf numFmtId="0" fontId="8" fillId="4" borderId="8" xfId="0" applyFont="1" applyFill="1" applyBorder="1" applyAlignment="1">
      <alignment horizontal="center" vertical="center" wrapText="1"/>
    </xf>
    <xf numFmtId="166" fontId="8" fillId="0" borderId="14" xfId="0" applyNumberFormat="1" applyFont="1" applyBorder="1" applyAlignment="1">
      <alignment horizontal="left" vertical="center" wrapText="1"/>
    </xf>
    <xf numFmtId="49" fontId="8" fillId="4" borderId="8" xfId="0" applyNumberFormat="1" applyFont="1" applyFill="1" applyBorder="1" applyAlignment="1">
      <alignment horizontal="center" wrapText="1"/>
    </xf>
    <xf numFmtId="14" fontId="8" fillId="4" borderId="8" xfId="0" applyNumberFormat="1" applyFont="1" applyFill="1" applyBorder="1" applyAlignment="1">
      <alignment horizontal="center" vertical="center" wrapText="1"/>
    </xf>
    <xf numFmtId="14" fontId="8" fillId="4" borderId="10" xfId="0" applyNumberFormat="1" applyFont="1" applyFill="1" applyBorder="1" applyAlignment="1">
      <alignment horizontal="center" vertical="top" wrapText="1"/>
    </xf>
    <xf numFmtId="166" fontId="8" fillId="4" borderId="10" xfId="0" applyNumberFormat="1" applyFont="1" applyFill="1" applyBorder="1" applyAlignment="1">
      <alignment horizontal="center" vertical="top" wrapText="1"/>
    </xf>
    <xf numFmtId="166" fontId="8" fillId="4" borderId="8" xfId="0" applyNumberFormat="1" applyFont="1" applyFill="1" applyBorder="1" applyAlignment="1">
      <alignment horizontal="right" vertical="top" wrapText="1"/>
    </xf>
    <xf numFmtId="14" fontId="8" fillId="4" borderId="10" xfId="0" applyNumberFormat="1" applyFont="1" applyFill="1" applyBorder="1" applyAlignment="1">
      <alignment horizontal="center" vertical="top" wrapText="1"/>
    </xf>
    <xf numFmtId="0" fontId="8" fillId="4" borderId="12" xfId="0" applyFont="1" applyFill="1" applyBorder="1" applyAlignment="1">
      <alignment horizontal="right" vertical="top" wrapText="1"/>
    </xf>
    <xf numFmtId="0" fontId="12" fillId="0" borderId="8" xfId="0" applyFont="1" applyBorder="1" applyAlignment="1">
      <alignment horizontal="center" vertical="center" wrapText="1"/>
    </xf>
    <xf numFmtId="4" fontId="8" fillId="4" borderId="10" xfId="0" applyNumberFormat="1" applyFont="1" applyFill="1" applyBorder="1" applyAlignment="1">
      <alignment vertical="top" wrapText="1"/>
    </xf>
    <xf numFmtId="0" fontId="8" fillId="4" borderId="10" xfId="0" applyFont="1" applyFill="1" applyBorder="1" applyAlignment="1">
      <alignment vertical="top" wrapText="1"/>
    </xf>
    <xf numFmtId="0" fontId="8" fillId="4" borderId="10" xfId="0" applyFont="1" applyFill="1" applyBorder="1" applyAlignment="1">
      <alignment vertical="top" wrapText="1"/>
    </xf>
    <xf numFmtId="4" fontId="8" fillId="4" borderId="13" xfId="0" applyNumberFormat="1" applyFont="1" applyFill="1" applyBorder="1" applyAlignment="1">
      <alignment horizontal="right" vertical="top" wrapText="1"/>
    </xf>
    <xf numFmtId="4" fontId="8" fillId="4" borderId="9" xfId="0" applyNumberFormat="1" applyFont="1" applyFill="1" applyBorder="1" applyAlignment="1">
      <alignment horizontal="right" vertical="top" wrapText="1"/>
    </xf>
    <xf numFmtId="4" fontId="8" fillId="4" borderId="8" xfId="0" applyNumberFormat="1" applyFont="1" applyFill="1" applyBorder="1" applyAlignment="1">
      <alignment horizontal="right" vertical="top" wrapText="1"/>
    </xf>
    <xf numFmtId="165" fontId="8" fillId="0" borderId="8"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166" fontId="8" fillId="5" borderId="8" xfId="0" applyNumberFormat="1" applyFont="1" applyFill="1" applyBorder="1" applyAlignment="1">
      <alignment horizontal="left" wrapText="1"/>
    </xf>
    <xf numFmtId="4" fontId="8" fillId="4" borderId="10" xfId="0" applyNumberFormat="1" applyFont="1" applyFill="1" applyBorder="1" applyAlignment="1">
      <alignment horizontal="right" vertical="top" wrapText="1"/>
    </xf>
    <xf numFmtId="167" fontId="12" fillId="0" borderId="8" xfId="0" applyNumberFormat="1" applyFont="1" applyBorder="1" applyAlignment="1">
      <alignment horizontal="center" vertical="center" wrapText="1"/>
    </xf>
    <xf numFmtId="166" fontId="8" fillId="5" borderId="9" xfId="0" applyNumberFormat="1" applyFont="1" applyFill="1" applyBorder="1" applyAlignment="1">
      <alignment wrapText="1"/>
    </xf>
    <xf numFmtId="166" fontId="8" fillId="5" borderId="8" xfId="0" applyNumberFormat="1" applyFont="1" applyFill="1" applyBorder="1" applyAlignment="1">
      <alignment wrapText="1"/>
    </xf>
    <xf numFmtId="49" fontId="8" fillId="4" borderId="18" xfId="0" applyNumberFormat="1" applyFont="1" applyFill="1" applyBorder="1" applyAlignment="1">
      <alignment horizontal="left" vertical="top" wrapText="1"/>
    </xf>
    <xf numFmtId="14" fontId="8" fillId="4" borderId="8" xfId="0" applyNumberFormat="1" applyFont="1" applyFill="1" applyBorder="1" applyAlignment="1">
      <alignment horizontal="right" vertical="top" wrapText="1"/>
    </xf>
    <xf numFmtId="0" fontId="8" fillId="4" borderId="8" xfId="0" applyFont="1" applyFill="1" applyBorder="1" applyAlignment="1">
      <alignment vertical="top" wrapText="1"/>
    </xf>
    <xf numFmtId="0" fontId="8" fillId="0" borderId="8" xfId="0" applyFont="1" applyBorder="1" applyAlignment="1">
      <alignment wrapText="1"/>
    </xf>
    <xf numFmtId="0" fontId="8" fillId="4" borderId="8" xfId="0" applyFont="1" applyFill="1" applyBorder="1" applyAlignment="1">
      <alignment horizontal="center" vertical="top" wrapText="1"/>
    </xf>
    <xf numFmtId="14" fontId="8" fillId="4" borderId="8" xfId="0" applyNumberFormat="1" applyFont="1" applyFill="1" applyBorder="1" applyAlignment="1">
      <alignment horizontal="center" vertical="top" wrapText="1"/>
    </xf>
    <xf numFmtId="168" fontId="8" fillId="4" borderId="8" xfId="0" applyNumberFormat="1" applyFont="1" applyFill="1" applyBorder="1" applyAlignment="1">
      <alignment horizontal="right" vertical="top" wrapText="1"/>
    </xf>
    <xf numFmtId="167" fontId="8"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49" fontId="8" fillId="4" borderId="14" xfId="0" applyNumberFormat="1" applyFont="1" applyFill="1" applyBorder="1" applyAlignment="1">
      <alignment horizontal="left" vertical="top" wrapText="1"/>
    </xf>
    <xf numFmtId="0" fontId="8" fillId="4" borderId="14" xfId="0" applyFont="1" applyFill="1" applyBorder="1" applyAlignment="1">
      <alignment horizontal="left" vertical="top" wrapText="1"/>
    </xf>
    <xf numFmtId="168" fontId="8" fillId="4" borderId="8" xfId="0" applyNumberFormat="1" applyFont="1" applyFill="1" applyBorder="1" applyAlignment="1">
      <alignment horizontal="center" vertical="top" wrapText="1"/>
    </xf>
    <xf numFmtId="0" fontId="8" fillId="4" borderId="8" xfId="0" applyFont="1" applyFill="1" applyBorder="1" applyAlignment="1">
      <alignment horizontal="right" vertical="top" wrapText="1"/>
    </xf>
    <xf numFmtId="0" fontId="12" fillId="4" borderId="8" xfId="0" applyFont="1" applyFill="1" applyBorder="1" applyAlignment="1">
      <alignment horizontal="center" vertical="center" wrapText="1"/>
    </xf>
    <xf numFmtId="168" fontId="8" fillId="4" borderId="8" xfId="0" applyNumberFormat="1" applyFont="1" applyFill="1" applyBorder="1" applyAlignment="1">
      <alignment horizontal="right" vertical="top" wrapText="1"/>
    </xf>
    <xf numFmtId="0" fontId="8" fillId="3" borderId="8" xfId="0" applyFont="1" applyFill="1" applyBorder="1" applyAlignment="1">
      <alignment horizontal="center" vertical="top" wrapText="1"/>
    </xf>
    <xf numFmtId="0" fontId="8" fillId="4" borderId="14" xfId="0" applyFont="1" applyFill="1" applyBorder="1" applyAlignment="1">
      <alignment horizontal="center" vertical="top" wrapText="1"/>
    </xf>
    <xf numFmtId="14" fontId="8" fillId="4" borderId="8" xfId="0" applyNumberFormat="1" applyFont="1" applyFill="1" applyBorder="1" applyAlignment="1">
      <alignment horizontal="center" vertical="top" wrapText="1"/>
    </xf>
    <xf numFmtId="168" fontId="8" fillId="4" borderId="8" xfId="0" applyNumberFormat="1" applyFont="1" applyFill="1" applyBorder="1" applyAlignment="1">
      <alignment horizontal="center" vertical="top" wrapText="1"/>
    </xf>
    <xf numFmtId="168" fontId="12" fillId="0" borderId="8" xfId="0" applyNumberFormat="1" applyFont="1" applyBorder="1" applyAlignment="1">
      <alignment horizontal="center" vertical="center" wrapText="1"/>
    </xf>
    <xf numFmtId="14" fontId="8" fillId="4" borderId="8" xfId="0" applyNumberFormat="1" applyFont="1" applyFill="1" applyBorder="1" applyAlignment="1">
      <alignment horizontal="right" vertical="top" wrapText="1"/>
    </xf>
    <xf numFmtId="14" fontId="12" fillId="4" borderId="8" xfId="0" applyNumberFormat="1" applyFont="1" applyFill="1" applyBorder="1" applyAlignment="1">
      <alignment horizontal="center" vertical="center" wrapText="1"/>
    </xf>
    <xf numFmtId="0" fontId="12" fillId="4" borderId="8" xfId="0" applyFont="1" applyFill="1" applyBorder="1" applyAlignment="1">
      <alignment horizontal="center" wrapText="1"/>
    </xf>
    <xf numFmtId="0" fontId="8" fillId="4" borderId="8" xfId="0" applyFont="1" applyFill="1" applyBorder="1" applyAlignment="1">
      <alignment vertical="top" wrapText="1"/>
    </xf>
    <xf numFmtId="168" fontId="12" fillId="4" borderId="8" xfId="0" applyNumberFormat="1" applyFont="1" applyFill="1" applyBorder="1" applyAlignment="1">
      <alignment horizontal="center" vertical="center" wrapText="1"/>
    </xf>
    <xf numFmtId="0" fontId="12" fillId="4" borderId="8" xfId="0" applyFont="1" applyFill="1" applyBorder="1" applyAlignment="1">
      <alignment horizontal="center" wrapText="1"/>
    </xf>
    <xf numFmtId="165" fontId="12" fillId="0" borderId="8" xfId="0" applyNumberFormat="1" applyFont="1" applyBorder="1" applyAlignment="1">
      <alignment horizontal="center" vertical="center" wrapText="1"/>
    </xf>
    <xf numFmtId="14" fontId="8" fillId="4" borderId="8" xfId="0" applyNumberFormat="1" applyFont="1" applyFill="1" applyBorder="1" applyAlignment="1">
      <alignment horizontal="right" vertical="top" wrapText="1"/>
    </xf>
    <xf numFmtId="0" fontId="8" fillId="0" borderId="14" xfId="0" applyFont="1" applyBorder="1" applyAlignment="1">
      <alignment horizontal="left" vertical="top" wrapText="1"/>
    </xf>
    <xf numFmtId="165" fontId="8" fillId="4" borderId="8" xfId="0" applyNumberFormat="1" applyFont="1" applyFill="1" applyBorder="1" applyAlignment="1">
      <alignment horizontal="center" vertical="center" wrapText="1"/>
    </xf>
    <xf numFmtId="14" fontId="8" fillId="3" borderId="8" xfId="0" applyNumberFormat="1" applyFont="1" applyFill="1" applyBorder="1" applyAlignment="1">
      <alignment horizontal="center" vertical="center" wrapText="1"/>
    </xf>
    <xf numFmtId="14" fontId="8" fillId="0" borderId="8" xfId="0" applyNumberFormat="1" applyFont="1" applyBorder="1" applyAlignment="1">
      <alignment horizontal="center" wrapText="1"/>
    </xf>
    <xf numFmtId="168" fontId="8" fillId="0" borderId="8" xfId="0" applyNumberFormat="1" applyFont="1" applyBorder="1" applyAlignment="1">
      <alignment horizontal="center" wrapText="1"/>
    </xf>
    <xf numFmtId="168" fontId="8" fillId="4" borderId="8" xfId="0" applyNumberFormat="1" applyFont="1" applyFill="1" applyBorder="1" applyAlignment="1">
      <alignment horizontal="center" vertical="center" wrapText="1"/>
    </xf>
    <xf numFmtId="14" fontId="8" fillId="4" borderId="8" xfId="0" applyNumberFormat="1" applyFont="1" applyFill="1" applyBorder="1" applyAlignment="1">
      <alignment horizontal="center" vertical="center" wrapText="1"/>
    </xf>
    <xf numFmtId="0" fontId="8" fillId="3" borderId="8" xfId="0" applyFont="1" applyFill="1" applyBorder="1" applyAlignment="1">
      <alignment horizontal="right" vertical="top" wrapText="1"/>
    </xf>
    <xf numFmtId="14" fontId="8" fillId="3" borderId="8" xfId="0" applyNumberFormat="1" applyFont="1" applyFill="1" applyBorder="1" applyAlignment="1">
      <alignment horizontal="center" wrapText="1"/>
    </xf>
    <xf numFmtId="14" fontId="12" fillId="3" borderId="8" xfId="0" applyNumberFormat="1" applyFont="1" applyFill="1" applyBorder="1" applyAlignment="1">
      <alignment horizontal="center" vertical="center" wrapText="1"/>
    </xf>
    <xf numFmtId="0" fontId="13" fillId="0" borderId="8" xfId="0" applyFont="1" applyBorder="1" applyAlignment="1">
      <alignment wrapText="1"/>
    </xf>
    <xf numFmtId="0" fontId="5" fillId="0" borderId="0" xfId="0" applyFont="1"/>
    <xf numFmtId="0" fontId="5" fillId="0" borderId="0" xfId="0" applyFont="1" applyAlignment="1">
      <alignment vertical="center"/>
    </xf>
    <xf numFmtId="0" fontId="14" fillId="2" borderId="13" xfId="0" applyFont="1" applyFill="1" applyBorder="1" applyAlignment="1">
      <alignment horizontal="left" wrapText="1"/>
    </xf>
    <xf numFmtId="0" fontId="14" fillId="2" borderId="13" xfId="0" applyFont="1" applyFill="1" applyBorder="1" applyAlignment="1">
      <alignment horizontal="left"/>
    </xf>
    <xf numFmtId="0" fontId="15" fillId="3" borderId="22" xfId="0" applyFont="1" applyFill="1" applyBorder="1"/>
    <xf numFmtId="0" fontId="16" fillId="3" borderId="13" xfId="0" applyFont="1" applyFill="1" applyBorder="1"/>
    <xf numFmtId="14" fontId="15" fillId="3" borderId="23" xfId="0" applyNumberFormat="1" applyFont="1" applyFill="1" applyBorder="1"/>
    <xf numFmtId="0" fontId="16" fillId="3" borderId="23" xfId="0" applyFont="1" applyFill="1" applyBorder="1"/>
    <xf numFmtId="0" fontId="16" fillId="3" borderId="12" xfId="0" applyFont="1" applyFill="1" applyBorder="1"/>
    <xf numFmtId="0" fontId="14" fillId="2" borderId="24" xfId="0" applyFont="1" applyFill="1" applyBorder="1" applyAlignment="1">
      <alignment horizontal="center"/>
    </xf>
    <xf numFmtId="0" fontId="14" fillId="2" borderId="7" xfId="0" applyFont="1" applyFill="1" applyBorder="1" applyAlignment="1">
      <alignment horizontal="center"/>
    </xf>
    <xf numFmtId="0" fontId="14" fillId="2" borderId="25" xfId="0" applyFont="1" applyFill="1" applyBorder="1" applyAlignment="1">
      <alignment horizontal="center" wrapText="1"/>
    </xf>
    <xf numFmtId="0" fontId="14" fillId="2" borderId="10" xfId="0" applyFont="1" applyFill="1" applyBorder="1" applyAlignment="1">
      <alignment horizontal="center" wrapText="1"/>
    </xf>
    <xf numFmtId="0" fontId="14" fillId="2" borderId="25" xfId="0" applyFont="1" applyFill="1" applyBorder="1" applyAlignment="1">
      <alignment horizontal="left"/>
    </xf>
    <xf numFmtId="0" fontId="14" fillId="2" borderId="25" xfId="0" applyFont="1" applyFill="1" applyBorder="1" applyAlignment="1">
      <alignment horizontal="center"/>
    </xf>
    <xf numFmtId="0" fontId="14" fillId="2" borderId="13" xfId="0" applyFont="1" applyFill="1" applyBorder="1" applyAlignment="1">
      <alignment horizontal="center"/>
    </xf>
    <xf numFmtId="0" fontId="17" fillId="0" borderId="0" xfId="0" applyFont="1" applyAlignment="1">
      <alignment horizontal="center" vertical="top"/>
    </xf>
    <xf numFmtId="0" fontId="17" fillId="0" borderId="8" xfId="0" applyFont="1" applyBorder="1" applyAlignment="1">
      <alignment horizontal="center" vertical="top"/>
    </xf>
    <xf numFmtId="0" fontId="17" fillId="0" borderId="17" xfId="0" applyFont="1" applyBorder="1" applyAlignment="1">
      <alignment vertical="top" wrapText="1"/>
    </xf>
    <xf numFmtId="0" fontId="17" fillId="4" borderId="12" xfId="0" applyFont="1" applyFill="1" applyBorder="1" applyAlignment="1">
      <alignment horizontal="center" vertical="top"/>
    </xf>
    <xf numFmtId="0" fontId="17" fillId="4" borderId="12" xfId="0" applyFont="1" applyFill="1" applyBorder="1" applyAlignment="1">
      <alignment horizontal="center" vertical="top" wrapText="1"/>
    </xf>
    <xf numFmtId="0" fontId="17" fillId="0" borderId="17" xfId="0" applyFont="1" applyBorder="1" applyAlignment="1">
      <alignment horizontal="center" vertical="top"/>
    </xf>
    <xf numFmtId="0" fontId="17" fillId="0" borderId="17" xfId="0" applyFont="1" applyBorder="1" applyAlignment="1">
      <alignment horizontal="left" vertical="center"/>
    </xf>
    <xf numFmtId="0" fontId="17" fillId="0" borderId="17" xfId="0" applyFont="1" applyBorder="1" applyAlignment="1">
      <alignment horizontal="left" vertical="top" wrapText="1"/>
    </xf>
    <xf numFmtId="0" fontId="17" fillId="0" borderId="17" xfId="0" applyFont="1" applyBorder="1" applyAlignment="1">
      <alignment horizontal="right" vertical="top"/>
    </xf>
    <xf numFmtId="0" fontId="17" fillId="0" borderId="0" xfId="0" applyFont="1" applyAlignment="1">
      <alignment horizontal="right" vertical="top"/>
    </xf>
    <xf numFmtId="0" fontId="17" fillId="0" borderId="14" xfId="0" applyFont="1" applyBorder="1" applyAlignment="1">
      <alignment horizontal="center" vertical="top"/>
    </xf>
    <xf numFmtId="0" fontId="17" fillId="0" borderId="14" xfId="0" applyFont="1" applyBorder="1" applyAlignment="1">
      <alignment vertical="top" wrapText="1"/>
    </xf>
    <xf numFmtId="0" fontId="17" fillId="4" borderId="10" xfId="0" applyFont="1" applyFill="1" applyBorder="1" applyAlignment="1">
      <alignment horizontal="center" vertical="top"/>
    </xf>
    <xf numFmtId="0" fontId="17" fillId="4" borderId="10" xfId="0" applyFont="1" applyFill="1" applyBorder="1" applyAlignment="1">
      <alignment horizontal="center" vertical="top" wrapText="1"/>
    </xf>
    <xf numFmtId="0" fontId="17" fillId="0" borderId="14" xfId="0" applyFont="1" applyBorder="1" applyAlignment="1">
      <alignment horizontal="left" vertical="center" wrapText="1"/>
    </xf>
    <xf numFmtId="0" fontId="17" fillId="0" borderId="14" xfId="0" applyFont="1" applyBorder="1" applyAlignment="1">
      <alignment horizontal="left" vertical="top" wrapText="1"/>
    </xf>
    <xf numFmtId="0" fontId="17" fillId="4" borderId="10" xfId="0" applyFont="1" applyFill="1" applyBorder="1" applyAlignment="1">
      <alignment horizontal="right" vertical="top"/>
    </xf>
    <xf numFmtId="0" fontId="17" fillId="0" borderId="14" xfId="0" applyFont="1" applyBorder="1" applyAlignment="1">
      <alignment horizontal="right" vertical="top"/>
    </xf>
    <xf numFmtId="0" fontId="17" fillId="0" borderId="11" xfId="0" applyFont="1" applyBorder="1" applyAlignment="1">
      <alignment horizontal="center" vertical="top"/>
    </xf>
    <xf numFmtId="0" fontId="17" fillId="4" borderId="10" xfId="0" applyFont="1" applyFill="1" applyBorder="1" applyAlignment="1">
      <alignment vertical="top" wrapText="1"/>
    </xf>
    <xf numFmtId="0" fontId="17" fillId="0" borderId="14" xfId="0" applyFont="1" applyBorder="1" applyAlignment="1">
      <alignment horizontal="left" vertical="center"/>
    </xf>
    <xf numFmtId="0" fontId="17" fillId="0" borderId="8" xfId="0" applyFont="1" applyBorder="1" applyAlignment="1">
      <alignment horizontal="left" vertical="center"/>
    </xf>
    <xf numFmtId="0" fontId="17" fillId="0" borderId="8" xfId="0" applyFont="1" applyBorder="1" applyAlignment="1">
      <alignment horizontal="left" vertical="center" wrapText="1"/>
    </xf>
    <xf numFmtId="0" fontId="17" fillId="0" borderId="0" xfId="0" applyFont="1" applyAlignment="1">
      <alignment vertical="top"/>
    </xf>
    <xf numFmtId="0" fontId="17" fillId="0" borderId="0" xfId="0" applyFont="1" applyAlignment="1">
      <alignment vertical="top" wrapText="1"/>
    </xf>
    <xf numFmtId="0" fontId="17" fillId="0" borderId="0" xfId="0" applyFont="1" applyAlignment="1">
      <alignment horizontal="left" vertical="top"/>
    </xf>
    <xf numFmtId="0" fontId="17" fillId="0" borderId="0" xfId="0" applyFont="1"/>
    <xf numFmtId="0" fontId="12" fillId="0" borderId="0" xfId="0" applyFont="1" applyAlignment="1">
      <alignment vertical="center" wrapText="1"/>
    </xf>
    <xf numFmtId="0" fontId="12" fillId="0" borderId="0" xfId="0" applyFont="1"/>
    <xf numFmtId="0" fontId="8" fillId="4" borderId="13" xfId="0" applyFont="1" applyFill="1" applyBorder="1" applyAlignment="1">
      <alignment horizontal="left"/>
    </xf>
    <xf numFmtId="166" fontId="8" fillId="4" borderId="10" xfId="0" applyNumberFormat="1" applyFont="1" applyFill="1" applyBorder="1" applyAlignment="1">
      <alignment horizontal="center" vertical="center" wrapText="1"/>
    </xf>
    <xf numFmtId="166" fontId="8" fillId="4" borderId="12" xfId="0" applyNumberFormat="1" applyFont="1" applyFill="1" applyBorder="1" applyAlignment="1">
      <alignment horizontal="center" vertical="center" wrapText="1"/>
    </xf>
    <xf numFmtId="166" fontId="8" fillId="0" borderId="8" xfId="0" applyNumberFormat="1" applyFont="1" applyBorder="1" applyAlignment="1">
      <alignment horizontal="center" vertical="center" wrapText="1"/>
    </xf>
    <xf numFmtId="167" fontId="12" fillId="4" borderId="8" xfId="0" applyNumberFormat="1" applyFont="1" applyFill="1" applyBorder="1" applyAlignment="1">
      <alignment horizontal="center" vertical="center" wrapText="1"/>
    </xf>
    <xf numFmtId="0" fontId="8" fillId="4" borderId="12" xfId="0" applyFont="1" applyFill="1" applyBorder="1" applyAlignment="1">
      <alignment vertical="top" wrapText="1"/>
    </xf>
    <xf numFmtId="0" fontId="8" fillId="0" borderId="8" xfId="0" applyFont="1" applyBorder="1" applyAlignment="1">
      <alignment vertical="center" wrapText="1"/>
    </xf>
    <xf numFmtId="0" fontId="8" fillId="4" borderId="8" xfId="0" applyFont="1" applyFill="1" applyBorder="1" applyAlignment="1">
      <alignment wrapText="1"/>
    </xf>
    <xf numFmtId="0" fontId="12" fillId="4" borderId="8" xfId="0" applyFont="1" applyFill="1" applyBorder="1" applyAlignment="1">
      <alignment vertical="center" wrapText="1"/>
    </xf>
    <xf numFmtId="0" fontId="12" fillId="0" borderId="8" xfId="0" applyFont="1" applyBorder="1" applyAlignment="1">
      <alignment vertical="center" wrapText="1"/>
    </xf>
    <xf numFmtId="0" fontId="12" fillId="4" borderId="8" xfId="0" applyFont="1" applyFill="1" applyBorder="1" applyAlignment="1">
      <alignment wrapText="1"/>
    </xf>
    <xf numFmtId="0" fontId="8" fillId="4" borderId="10" xfId="0" applyFont="1" applyFill="1" applyBorder="1" applyAlignment="1">
      <alignment horizontal="center" vertical="center" wrapText="1"/>
    </xf>
    <xf numFmtId="49" fontId="18" fillId="4" borderId="10" xfId="0" applyNumberFormat="1" applyFont="1" applyFill="1" applyBorder="1" applyAlignment="1">
      <alignment horizontal="center" vertical="center" wrapText="1"/>
    </xf>
    <xf numFmtId="44" fontId="8" fillId="4" borderId="8" xfId="1" applyFont="1" applyFill="1" applyBorder="1" applyAlignment="1">
      <alignment horizontal="center" vertical="center" wrapText="1"/>
    </xf>
    <xf numFmtId="44" fontId="8" fillId="0" borderId="8" xfId="1" applyFont="1" applyBorder="1" applyAlignment="1">
      <alignment horizontal="center" vertical="center" wrapText="1"/>
    </xf>
    <xf numFmtId="44" fontId="8" fillId="4" borderId="10" xfId="1" applyFont="1" applyFill="1" applyBorder="1" applyAlignment="1">
      <alignment horizontal="center" vertical="center" wrapText="1"/>
    </xf>
    <xf numFmtId="49" fontId="8" fillId="4" borderId="10" xfId="0" applyNumberFormat="1" applyFont="1" applyFill="1" applyBorder="1" applyAlignment="1">
      <alignment horizontal="center" vertical="center" wrapText="1"/>
    </xf>
    <xf numFmtId="0" fontId="8" fillId="4" borderId="10" xfId="0" applyFont="1" applyFill="1" applyBorder="1" applyAlignment="1">
      <alignment vertical="center" wrapText="1"/>
    </xf>
    <xf numFmtId="0" fontId="20" fillId="0" borderId="8" xfId="0" applyFont="1" applyBorder="1" applyAlignment="1">
      <alignment horizontal="center" vertical="center" wrapText="1"/>
    </xf>
    <xf numFmtId="49" fontId="18" fillId="4" borderId="14" xfId="0" applyNumberFormat="1" applyFont="1" applyFill="1" applyBorder="1" applyAlignment="1">
      <alignment horizontal="left" vertical="top" wrapText="1"/>
    </xf>
    <xf numFmtId="0" fontId="18" fillId="4" borderId="8" xfId="0" applyFont="1" applyFill="1" applyBorder="1" applyAlignment="1">
      <alignment horizontal="right" vertical="top" wrapText="1"/>
    </xf>
    <xf numFmtId="0" fontId="18" fillId="4" borderId="8" xfId="0" applyFont="1" applyFill="1" applyBorder="1" applyAlignment="1">
      <alignment horizontal="center" vertical="top" wrapText="1"/>
    </xf>
    <xf numFmtId="0" fontId="18" fillId="4" borderId="8" xfId="0" applyFont="1" applyFill="1" applyBorder="1" applyAlignment="1">
      <alignment horizontal="center" vertical="center" wrapText="1"/>
    </xf>
    <xf numFmtId="0" fontId="8" fillId="0" borderId="22" xfId="0" applyFont="1" applyBorder="1" applyAlignment="1">
      <alignment horizontal="center" wrapText="1"/>
    </xf>
    <xf numFmtId="0" fontId="8" fillId="0" borderId="17" xfId="0" applyFont="1" applyBorder="1" applyAlignment="1">
      <alignment horizontal="center" vertical="center" wrapText="1"/>
    </xf>
    <xf numFmtId="0" fontId="8" fillId="0" borderId="17" xfId="0" applyFont="1" applyBorder="1" applyAlignment="1">
      <alignment horizontal="left" vertical="top" wrapText="1"/>
    </xf>
    <xf numFmtId="49" fontId="18" fillId="4" borderId="10" xfId="0" applyNumberFormat="1" applyFont="1" applyFill="1" applyBorder="1" applyAlignment="1">
      <alignment horizontal="left" vertical="top" wrapText="1"/>
    </xf>
    <xf numFmtId="0" fontId="18" fillId="4" borderId="10" xfId="0" applyFont="1" applyFill="1" applyBorder="1" applyAlignment="1">
      <alignment horizontal="center" vertical="top" wrapText="1"/>
    </xf>
    <xf numFmtId="0" fontId="18" fillId="0" borderId="8" xfId="0" applyFont="1" applyBorder="1" applyAlignment="1">
      <alignment horizontal="center" vertical="center" wrapText="1"/>
    </xf>
    <xf numFmtId="0" fontId="8" fillId="4" borderId="27" xfId="0" applyFont="1" applyFill="1" applyBorder="1" applyAlignment="1">
      <alignment horizontal="center" vertical="center" wrapText="1"/>
    </xf>
    <xf numFmtId="0" fontId="18" fillId="4" borderId="8" xfId="0" applyFont="1" applyFill="1" applyBorder="1" applyAlignment="1">
      <alignment vertical="top" wrapText="1"/>
    </xf>
    <xf numFmtId="0" fontId="20" fillId="4" borderId="8" xfId="0" applyFont="1" applyFill="1" applyBorder="1" applyAlignment="1">
      <alignment horizontal="center" vertical="center" wrapText="1"/>
    </xf>
    <xf numFmtId="14" fontId="20" fillId="3" borderId="8" xfId="0" applyNumberFormat="1" applyFont="1" applyFill="1" applyBorder="1" applyAlignment="1">
      <alignment horizontal="center" vertical="center" wrapText="1"/>
    </xf>
    <xf numFmtId="44" fontId="21" fillId="0" borderId="0" xfId="1" applyFont="1" applyAlignment="1"/>
    <xf numFmtId="0" fontId="18" fillId="4" borderId="8" xfId="0" applyFont="1" applyFill="1" applyBorder="1" applyAlignment="1">
      <alignment vertical="center" wrapText="1"/>
    </xf>
    <xf numFmtId="44" fontId="22" fillId="0" borderId="0" xfId="1" applyFont="1" applyAlignment="1">
      <alignment horizontal="center" vertical="center"/>
    </xf>
    <xf numFmtId="14" fontId="18" fillId="3" borderId="8" xfId="0" applyNumberFormat="1" applyFont="1" applyFill="1" applyBorder="1" applyAlignment="1">
      <alignment horizontal="center" wrapText="1"/>
    </xf>
    <xf numFmtId="49" fontId="18" fillId="4" borderId="12" xfId="0" applyNumberFormat="1" applyFont="1" applyFill="1" applyBorder="1" applyAlignment="1">
      <alignment horizontal="left" vertical="top" wrapText="1"/>
    </xf>
    <xf numFmtId="49" fontId="18" fillId="0" borderId="8" xfId="0" applyNumberFormat="1" applyFont="1" applyBorder="1" applyAlignment="1">
      <alignment horizontal="center" wrapText="1"/>
    </xf>
    <xf numFmtId="0" fontId="8" fillId="0" borderId="17" xfId="0" applyFont="1" applyBorder="1" applyAlignment="1">
      <alignment horizontal="center" wrapText="1"/>
    </xf>
    <xf numFmtId="0" fontId="8" fillId="4" borderId="17" xfId="0" applyFont="1" applyFill="1" applyBorder="1" applyAlignment="1">
      <alignment horizontal="center" vertical="center" wrapText="1"/>
    </xf>
    <xf numFmtId="44" fontId="8" fillId="0" borderId="11" xfId="1" applyFont="1" applyBorder="1" applyAlignment="1">
      <alignment vertical="center" wrapText="1"/>
    </xf>
    <xf numFmtId="44" fontId="8" fillId="0" borderId="8" xfId="1" applyFont="1" applyBorder="1" applyAlignment="1">
      <alignment vertical="center" wrapText="1"/>
    </xf>
    <xf numFmtId="44" fontId="8" fillId="0" borderId="14" xfId="1" applyFont="1" applyBorder="1" applyAlignment="1">
      <alignment vertical="center" wrapText="1"/>
    </xf>
    <xf numFmtId="44" fontId="8" fillId="4" borderId="10" xfId="1" applyFont="1" applyFill="1" applyBorder="1" applyAlignment="1">
      <alignment vertical="center" wrapText="1"/>
    </xf>
    <xf numFmtId="44" fontId="8" fillId="4" borderId="8" xfId="1" applyFont="1" applyFill="1" applyBorder="1" applyAlignment="1">
      <alignment vertical="center" wrapText="1"/>
    </xf>
    <xf numFmtId="44" fontId="8" fillId="5" borderId="8" xfId="1" applyFont="1" applyFill="1" applyBorder="1" applyAlignment="1">
      <alignment vertical="center" wrapText="1"/>
    </xf>
    <xf numFmtId="44" fontId="12" fillId="4" borderId="8" xfId="1" applyFont="1" applyFill="1" applyBorder="1" applyAlignment="1">
      <alignment vertical="center" wrapText="1"/>
    </xf>
    <xf numFmtId="0" fontId="8" fillId="4" borderId="20" xfId="0" applyFont="1" applyFill="1" applyBorder="1" applyAlignment="1">
      <alignment horizontal="center" vertical="top" wrapText="1"/>
    </xf>
    <xf numFmtId="0" fontId="9" fillId="4" borderId="23" xfId="0" applyFont="1" applyFill="1" applyBorder="1" applyAlignment="1">
      <alignment horizontal="left" vertical="top" wrapText="1"/>
    </xf>
    <xf numFmtId="0" fontId="8" fillId="4" borderId="20" xfId="0" applyFont="1" applyFill="1" applyBorder="1" applyAlignment="1">
      <alignment horizontal="left" vertical="top" wrapText="1"/>
    </xf>
    <xf numFmtId="0" fontId="10" fillId="4" borderId="20" xfId="0" applyFont="1" applyFill="1" applyBorder="1" applyAlignment="1">
      <alignment horizontal="left" vertical="top" wrapText="1"/>
    </xf>
    <xf numFmtId="0" fontId="8" fillId="4" borderId="22" xfId="0" applyFont="1" applyFill="1" applyBorder="1" applyAlignment="1">
      <alignment horizontal="center" vertical="center" wrapText="1"/>
    </xf>
    <xf numFmtId="0" fontId="8" fillId="4" borderId="22" xfId="0" applyFont="1" applyFill="1" applyBorder="1" applyAlignment="1">
      <alignment horizontal="center" wrapText="1"/>
    </xf>
    <xf numFmtId="0" fontId="8" fillId="4" borderId="22" xfId="0" applyFont="1" applyFill="1" applyBorder="1" applyAlignment="1">
      <alignment horizontal="left" vertical="top" wrapText="1"/>
    </xf>
    <xf numFmtId="0" fontId="8" fillId="0" borderId="22" xfId="0" applyFont="1" applyBorder="1" applyAlignment="1">
      <alignment horizontal="center" vertical="center" wrapText="1"/>
    </xf>
    <xf numFmtId="0" fontId="12" fillId="4" borderId="22" xfId="0" applyFont="1" applyFill="1" applyBorder="1" applyAlignment="1">
      <alignment horizontal="center" vertical="center" wrapText="1"/>
    </xf>
    <xf numFmtId="0" fontId="8" fillId="4" borderId="18" xfId="0" applyFont="1" applyFill="1" applyBorder="1" applyAlignment="1">
      <alignment horizontal="center" vertical="top" wrapText="1"/>
    </xf>
    <xf numFmtId="0" fontId="8" fillId="4" borderId="17" xfId="0" applyFont="1" applyFill="1" applyBorder="1" applyAlignment="1">
      <alignment horizontal="left" vertical="top" wrapText="1"/>
    </xf>
    <xf numFmtId="0" fontId="8" fillId="4" borderId="18" xfId="0" applyFont="1" applyFill="1" applyBorder="1" applyAlignment="1">
      <alignment horizontal="left" vertical="top" wrapText="1"/>
    </xf>
    <xf numFmtId="0" fontId="11" fillId="0" borderId="17" xfId="0" applyFont="1" applyBorder="1" applyAlignment="1">
      <alignment horizontal="center" vertical="center" wrapText="1"/>
    </xf>
    <xf numFmtId="0" fontId="8" fillId="4" borderId="17" xfId="0" applyFont="1" applyFill="1" applyBorder="1" applyAlignment="1">
      <alignment horizontal="center" wrapText="1"/>
    </xf>
    <xf numFmtId="14" fontId="8" fillId="4" borderId="17" xfId="0" applyNumberFormat="1" applyFont="1" applyFill="1" applyBorder="1" applyAlignment="1">
      <alignment horizontal="center" vertical="center" wrapText="1"/>
    </xf>
    <xf numFmtId="0" fontId="12" fillId="0" borderId="17" xfId="0" applyFont="1" applyBorder="1" applyAlignment="1">
      <alignment horizontal="center" vertical="center" wrapText="1"/>
    </xf>
    <xf numFmtId="0" fontId="12" fillId="4" borderId="17" xfId="0" applyFont="1" applyFill="1" applyBorder="1" applyAlignment="1">
      <alignment horizontal="center" vertical="center" wrapText="1"/>
    </xf>
    <xf numFmtId="0" fontId="8" fillId="0" borderId="17" xfId="0" applyFont="1" applyBorder="1" applyAlignment="1">
      <alignment horizontal="center" vertical="top" wrapText="1"/>
    </xf>
    <xf numFmtId="0" fontId="12" fillId="4" borderId="17" xfId="0" applyFont="1" applyFill="1" applyBorder="1" applyAlignment="1">
      <alignment horizontal="center" wrapText="1"/>
    </xf>
    <xf numFmtId="0" fontId="7" fillId="2" borderId="24" xfId="0" applyFont="1" applyFill="1" applyBorder="1" applyAlignment="1">
      <alignment horizontal="center" vertical="center" wrapText="1"/>
    </xf>
    <xf numFmtId="0" fontId="5" fillId="0" borderId="15" xfId="0" applyFont="1" applyBorder="1" applyAlignment="1">
      <alignment vertical="center"/>
    </xf>
    <xf numFmtId="0" fontId="2" fillId="0" borderId="16" xfId="0" applyFont="1" applyBorder="1"/>
    <xf numFmtId="0" fontId="2" fillId="0" borderId="17" xfId="0" applyFont="1" applyBorder="1"/>
    <xf numFmtId="0" fontId="6" fillId="0" borderId="15" xfId="0" applyFont="1" applyBorder="1"/>
    <xf numFmtId="0" fontId="5" fillId="0" borderId="19" xfId="0" applyFont="1" applyBorder="1" applyAlignment="1">
      <alignment vertical="center"/>
    </xf>
    <xf numFmtId="0" fontId="2" fillId="0" borderId="20" xfId="0" applyFont="1" applyBorder="1"/>
    <xf numFmtId="0" fontId="2" fillId="0" borderId="14" xfId="0" applyFont="1" applyBorder="1"/>
    <xf numFmtId="0" fontId="1" fillId="2" borderId="1" xfId="0" applyFont="1" applyFill="1" applyBorder="1" applyAlignment="1">
      <alignment horizontal="left" vertical="center"/>
    </xf>
    <xf numFmtId="0" fontId="2" fillId="0" borderId="2" xfId="0" applyFont="1" applyBorder="1"/>
    <xf numFmtId="0" fontId="1" fillId="2" borderId="3" xfId="0" applyFont="1" applyFill="1" applyBorder="1" applyAlignment="1">
      <alignment horizontal="left" vertical="center"/>
    </xf>
    <xf numFmtId="0" fontId="2" fillId="0" borderId="4" xfId="0" applyFont="1" applyBorder="1"/>
    <xf numFmtId="0" fontId="7" fillId="2" borderId="15" xfId="0" applyFont="1" applyFill="1" applyBorder="1"/>
    <xf numFmtId="0" fontId="6" fillId="4" borderId="15" xfId="0" applyFont="1" applyFill="1" applyBorder="1"/>
    <xf numFmtId="0" fontId="17" fillId="0" borderId="15" xfId="0" applyFont="1" applyBorder="1"/>
    <xf numFmtId="0" fontId="14" fillId="2" borderId="21" xfId="0" applyFont="1" applyFill="1" applyBorder="1" applyAlignment="1">
      <alignment horizontal="left" wrapText="1"/>
    </xf>
    <xf numFmtId="0" fontId="14" fillId="2" borderId="21" xfId="0" applyFont="1" applyFill="1" applyBorder="1" applyAlignment="1">
      <alignment horizontal="left"/>
    </xf>
    <xf numFmtId="0" fontId="14" fillId="2" borderId="26" xfId="0" applyFont="1" applyFill="1" applyBorder="1"/>
    <xf numFmtId="0" fontId="17" fillId="4" borderId="15" xfId="0" applyFont="1" applyFill="1" applyBorder="1"/>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rpc.0001.00.2022.gov.sad.pe/" TargetMode="External"/><Relationship Id="rId2" Type="http://schemas.openxmlformats.org/officeDocument/2006/relationships/hyperlink" Target="http://002.00.2022.gov.sad.pe/" TargetMode="External"/><Relationship Id="rId1" Type="http://schemas.openxmlformats.org/officeDocument/2006/relationships/hyperlink" Target="http://0008.00.2021.gov.sad.pe/" TargetMode="External"/><Relationship Id="rId5" Type="http://schemas.openxmlformats.org/officeDocument/2006/relationships/printerSettings" Target="../printerSettings/printerSettings1.bin"/><Relationship Id="rId4" Type="http://schemas.openxmlformats.org/officeDocument/2006/relationships/hyperlink" Target="http://arpc.0001.00.2022.gov.sad.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50"/>
  <sheetViews>
    <sheetView tabSelected="1" workbookViewId="0">
      <pane ySplit="1" topLeftCell="A2" activePane="bottomLeft" state="frozen"/>
      <selection pane="bottomLeft" activeCell="F6" sqref="F6:F124"/>
    </sheetView>
  </sheetViews>
  <sheetFormatPr defaultColWidth="14.42578125" defaultRowHeight="15" customHeight="1"/>
  <cols>
    <col min="1" max="1" width="18.7109375" customWidth="1"/>
    <col min="2" max="2" width="68.28515625" customWidth="1"/>
    <col min="3" max="4" width="27" customWidth="1"/>
    <col min="5" max="5" width="46.28515625" customWidth="1"/>
    <col min="6" max="6" width="21.28515625" customWidth="1"/>
    <col min="7" max="7" width="26" customWidth="1"/>
    <col min="9" max="9" width="14.28515625" customWidth="1"/>
    <col min="10" max="10" width="14.7109375" customWidth="1"/>
    <col min="11" max="11" width="13" customWidth="1"/>
    <col min="12" max="12" width="13.5703125" customWidth="1"/>
    <col min="13" max="13" width="22.140625" customWidth="1"/>
    <col min="14" max="14" width="11.85546875" customWidth="1"/>
    <col min="15" max="15" width="16.7109375" customWidth="1"/>
    <col min="16" max="16" width="20.140625" customWidth="1"/>
    <col min="17" max="17" width="21.28515625" customWidth="1"/>
    <col min="18" max="18" width="26.140625" customWidth="1"/>
    <col min="19" max="19" width="21.85546875" customWidth="1"/>
    <col min="20" max="20" width="17.85546875" customWidth="1"/>
  </cols>
  <sheetData>
    <row r="1" spans="1:20" ht="21">
      <c r="A1" s="237" t="s">
        <v>0</v>
      </c>
      <c r="B1" s="238"/>
      <c r="C1" s="238"/>
      <c r="D1" s="238"/>
      <c r="E1" s="238"/>
      <c r="F1" s="238"/>
      <c r="G1" s="238"/>
      <c r="H1" s="238"/>
      <c r="I1" s="238"/>
      <c r="J1" s="238"/>
      <c r="K1" s="238"/>
      <c r="L1" s="238"/>
      <c r="M1" s="238"/>
      <c r="N1" s="238"/>
      <c r="O1" s="238"/>
      <c r="P1" s="238"/>
      <c r="Q1" s="238"/>
      <c r="R1" s="238"/>
      <c r="S1" s="238"/>
    </row>
    <row r="2" spans="1:20" ht="21">
      <c r="A2" s="239" t="s">
        <v>1</v>
      </c>
      <c r="B2" s="240"/>
      <c r="C2" s="240"/>
      <c r="D2" s="240"/>
      <c r="E2" s="240"/>
      <c r="F2" s="240"/>
      <c r="G2" s="240"/>
      <c r="H2" s="240"/>
      <c r="I2" s="240"/>
      <c r="J2" s="240"/>
      <c r="K2" s="240"/>
      <c r="L2" s="240"/>
      <c r="M2" s="240"/>
      <c r="N2" s="240"/>
      <c r="O2" s="240"/>
      <c r="P2" s="240"/>
      <c r="Q2" s="240"/>
      <c r="R2" s="240"/>
      <c r="S2" s="240"/>
      <c r="T2" s="1"/>
    </row>
    <row r="3" spans="1:20" ht="21">
      <c r="A3" s="239" t="s">
        <v>2</v>
      </c>
      <c r="B3" s="240"/>
      <c r="C3" s="240"/>
      <c r="D3" s="240"/>
      <c r="E3" s="240"/>
      <c r="F3" s="240"/>
      <c r="G3" s="240"/>
      <c r="H3" s="240"/>
      <c r="I3" s="240"/>
      <c r="J3" s="240"/>
      <c r="K3" s="240"/>
      <c r="L3" s="240"/>
      <c r="M3" s="240"/>
      <c r="N3" s="240"/>
      <c r="O3" s="240"/>
      <c r="P3" s="240"/>
      <c r="Q3" s="240"/>
      <c r="R3" s="240"/>
      <c r="S3" s="240"/>
      <c r="T3" s="1"/>
    </row>
    <row r="4" spans="1:20">
      <c r="A4" s="2" t="s">
        <v>3</v>
      </c>
      <c r="B4" s="3">
        <v>45847</v>
      </c>
      <c r="C4" s="4"/>
      <c r="D4" s="4"/>
      <c r="E4" s="4"/>
      <c r="F4" s="4"/>
      <c r="G4" s="4"/>
      <c r="H4" s="4"/>
      <c r="I4" s="4"/>
      <c r="J4" s="4"/>
      <c r="K4" s="4"/>
      <c r="L4" s="4"/>
      <c r="M4" s="4"/>
      <c r="N4" s="4"/>
      <c r="O4" s="4"/>
      <c r="P4" s="4"/>
      <c r="Q4" s="4"/>
      <c r="R4" s="4"/>
      <c r="S4" s="5"/>
      <c r="T4" s="6"/>
    </row>
    <row r="5" spans="1:20" ht="60">
      <c r="A5" s="8" t="s">
        <v>4</v>
      </c>
      <c r="B5" s="8" t="s">
        <v>5</v>
      </c>
      <c r="C5" s="8" t="s">
        <v>6</v>
      </c>
      <c r="D5" s="8" t="s">
        <v>7</v>
      </c>
      <c r="E5" s="8" t="s">
        <v>8</v>
      </c>
      <c r="F5" s="229" t="s">
        <v>9</v>
      </c>
      <c r="G5" s="8" t="s">
        <v>10</v>
      </c>
      <c r="H5" s="8" t="s">
        <v>11</v>
      </c>
      <c r="I5" s="8" t="s">
        <v>12</v>
      </c>
      <c r="J5" s="8" t="s">
        <v>13</v>
      </c>
      <c r="K5" s="9" t="s">
        <v>14</v>
      </c>
      <c r="L5" s="8" t="s">
        <v>15</v>
      </c>
      <c r="M5" s="8" t="s">
        <v>16</v>
      </c>
      <c r="N5" s="9" t="s">
        <v>17</v>
      </c>
      <c r="O5" s="8" t="s">
        <v>18</v>
      </c>
      <c r="P5" s="8" t="s">
        <v>19</v>
      </c>
      <c r="Q5" s="8" t="s">
        <v>20</v>
      </c>
      <c r="R5" s="8" t="s">
        <v>21</v>
      </c>
      <c r="S5" s="8" t="s">
        <v>22</v>
      </c>
      <c r="T5" s="8" t="s">
        <v>23</v>
      </c>
    </row>
    <row r="6" spans="1:20" ht="76.5" customHeight="1">
      <c r="A6" s="10">
        <v>1</v>
      </c>
      <c r="B6" s="67" t="s">
        <v>24</v>
      </c>
      <c r="C6" s="188" t="s">
        <v>25</v>
      </c>
      <c r="D6" s="11" t="s">
        <v>26</v>
      </c>
      <c r="E6" s="210" t="s">
        <v>27</v>
      </c>
      <c r="F6" s="191">
        <v>51</v>
      </c>
      <c r="G6" s="219" t="s">
        <v>28</v>
      </c>
      <c r="H6" s="12" t="s">
        <v>29</v>
      </c>
      <c r="I6" s="12">
        <v>2022</v>
      </c>
      <c r="J6" s="12" t="s">
        <v>30</v>
      </c>
      <c r="K6" s="12"/>
      <c r="L6" s="12" t="s">
        <v>31</v>
      </c>
      <c r="M6" s="13"/>
      <c r="N6" s="13"/>
      <c r="O6" s="14"/>
      <c r="P6" s="15"/>
      <c r="Q6" s="163" t="s">
        <v>32</v>
      </c>
      <c r="R6" s="203">
        <v>17400</v>
      </c>
      <c r="S6" s="25" t="s">
        <v>33</v>
      </c>
      <c r="T6" s="34" t="s">
        <v>34</v>
      </c>
    </row>
    <row r="7" spans="1:20" ht="138" customHeight="1">
      <c r="A7" s="16">
        <v>2</v>
      </c>
      <c r="B7" s="167" t="s">
        <v>35</v>
      </c>
      <c r="C7" s="199" t="s">
        <v>36</v>
      </c>
      <c r="D7" s="17" t="s">
        <v>37</v>
      </c>
      <c r="E7" s="211" t="s">
        <v>38</v>
      </c>
      <c r="F7" s="191">
        <v>12</v>
      </c>
      <c r="G7" s="220" t="s">
        <v>39</v>
      </c>
      <c r="H7" s="18" t="s">
        <v>40</v>
      </c>
      <c r="I7" s="19">
        <v>2022</v>
      </c>
      <c r="J7" s="20">
        <v>44578</v>
      </c>
      <c r="K7" s="12" t="s">
        <v>41</v>
      </c>
      <c r="L7" s="12" t="s">
        <v>42</v>
      </c>
      <c r="M7" s="21"/>
      <c r="N7" s="21"/>
      <c r="O7" s="22"/>
      <c r="P7" s="22"/>
      <c r="Q7" s="164" t="s">
        <v>43</v>
      </c>
      <c r="R7" s="204">
        <v>173856.62</v>
      </c>
      <c r="S7" s="33" t="s">
        <v>44</v>
      </c>
      <c r="T7" s="51" t="s">
        <v>45</v>
      </c>
    </row>
    <row r="8" spans="1:20" ht="127.5" customHeight="1">
      <c r="A8" s="28">
        <v>3</v>
      </c>
      <c r="B8" s="67" t="s">
        <v>46</v>
      </c>
      <c r="C8" s="12" t="s">
        <v>47</v>
      </c>
      <c r="D8" s="11" t="s">
        <v>48</v>
      </c>
      <c r="E8" s="212" t="s">
        <v>49</v>
      </c>
      <c r="F8" s="191" t="s">
        <v>939</v>
      </c>
      <c r="G8" s="221" t="s">
        <v>49</v>
      </c>
      <c r="H8" s="12" t="s">
        <v>50</v>
      </c>
      <c r="I8" s="21">
        <v>2022</v>
      </c>
      <c r="J8" s="20">
        <v>44620</v>
      </c>
      <c r="K8" s="21"/>
      <c r="L8" s="12" t="s">
        <v>51</v>
      </c>
      <c r="M8" s="13"/>
      <c r="N8" s="13" t="s">
        <v>52</v>
      </c>
      <c r="O8" s="15"/>
      <c r="P8" s="15"/>
      <c r="Q8" s="163" t="s">
        <v>53</v>
      </c>
      <c r="R8" s="204">
        <f>215914.06+6250374.25+850123.63</f>
        <v>7316411.9399999995</v>
      </c>
      <c r="S8" s="33" t="s">
        <v>54</v>
      </c>
      <c r="T8" s="34" t="s">
        <v>55</v>
      </c>
    </row>
    <row r="9" spans="1:20" ht="156" customHeight="1">
      <c r="A9" s="82">
        <v>4</v>
      </c>
      <c r="B9" s="67" t="s">
        <v>56</v>
      </c>
      <c r="C9" s="12" t="s">
        <v>57</v>
      </c>
      <c r="D9" s="11" t="s">
        <v>58</v>
      </c>
      <c r="E9" s="212" t="s">
        <v>59</v>
      </c>
      <c r="F9" s="191">
        <v>11219</v>
      </c>
      <c r="G9" s="221" t="s">
        <v>59</v>
      </c>
      <c r="H9" s="12" t="s">
        <v>60</v>
      </c>
      <c r="I9" s="21">
        <v>2022</v>
      </c>
      <c r="J9" s="20">
        <v>44655</v>
      </c>
      <c r="K9" s="21" t="s">
        <v>61</v>
      </c>
      <c r="L9" s="12" t="s">
        <v>62</v>
      </c>
      <c r="M9" s="13"/>
      <c r="N9" s="13"/>
      <c r="O9" s="15"/>
      <c r="P9" s="15"/>
      <c r="Q9" s="163" t="s">
        <v>63</v>
      </c>
      <c r="R9" s="204">
        <v>38374.379999999997</v>
      </c>
      <c r="S9" s="33" t="s">
        <v>64</v>
      </c>
      <c r="T9" s="34" t="s">
        <v>45</v>
      </c>
    </row>
    <row r="10" spans="1:20" ht="313.5">
      <c r="A10" s="28">
        <v>5</v>
      </c>
      <c r="B10" s="67" t="s">
        <v>65</v>
      </c>
      <c r="C10" s="12" t="s">
        <v>66</v>
      </c>
      <c r="D10" s="11" t="s">
        <v>67</v>
      </c>
      <c r="E10" s="212" t="s">
        <v>68</v>
      </c>
      <c r="F10" s="191">
        <v>5622</v>
      </c>
      <c r="G10" s="202" t="s">
        <v>69</v>
      </c>
      <c r="H10" s="12" t="s">
        <v>70</v>
      </c>
      <c r="I10" s="21">
        <v>2022</v>
      </c>
      <c r="J10" s="20">
        <v>44627</v>
      </c>
      <c r="K10" s="21" t="s">
        <v>71</v>
      </c>
      <c r="L10" s="12" t="s">
        <v>72</v>
      </c>
      <c r="M10" s="13"/>
      <c r="N10" s="13" t="s">
        <v>73</v>
      </c>
      <c r="O10" s="24" t="s">
        <v>74</v>
      </c>
      <c r="P10" s="15"/>
      <c r="Q10" s="163" t="s">
        <v>75</v>
      </c>
      <c r="R10" s="204">
        <v>868379.03</v>
      </c>
      <c r="S10" s="33" t="s">
        <v>76</v>
      </c>
      <c r="T10" s="34" t="s">
        <v>45</v>
      </c>
    </row>
    <row r="11" spans="1:20" ht="70.5" customHeight="1">
      <c r="A11" s="82">
        <v>6</v>
      </c>
      <c r="B11" s="67" t="s">
        <v>46</v>
      </c>
      <c r="C11" s="188" t="s">
        <v>47</v>
      </c>
      <c r="D11" s="11" t="s">
        <v>77</v>
      </c>
      <c r="E11" s="212" t="s">
        <v>78</v>
      </c>
      <c r="F11" s="191" t="s">
        <v>955</v>
      </c>
      <c r="G11" s="221" t="s">
        <v>78</v>
      </c>
      <c r="H11" s="12" t="s">
        <v>79</v>
      </c>
      <c r="I11" s="13">
        <v>2022</v>
      </c>
      <c r="J11" s="20"/>
      <c r="K11" s="13"/>
      <c r="L11" s="12"/>
      <c r="M11" s="13"/>
      <c r="N11" s="13"/>
      <c r="O11" s="15"/>
      <c r="P11" s="15"/>
      <c r="Q11" s="163" t="s">
        <v>80</v>
      </c>
      <c r="R11" s="204"/>
      <c r="S11" s="33" t="s">
        <v>54</v>
      </c>
      <c r="T11" s="34" t="s">
        <v>34</v>
      </c>
    </row>
    <row r="12" spans="1:20" ht="117" customHeight="1">
      <c r="A12" s="28">
        <v>7</v>
      </c>
      <c r="B12" s="67" t="s">
        <v>81</v>
      </c>
      <c r="C12" s="12" t="s">
        <v>82</v>
      </c>
      <c r="D12" s="11" t="s">
        <v>83</v>
      </c>
      <c r="E12" s="212" t="s">
        <v>84</v>
      </c>
      <c r="F12" s="191">
        <v>5590</v>
      </c>
      <c r="G12" s="221" t="s">
        <v>84</v>
      </c>
      <c r="H12" s="12" t="s">
        <v>85</v>
      </c>
      <c r="I12" s="13">
        <v>2022</v>
      </c>
      <c r="J12" s="20">
        <v>44637</v>
      </c>
      <c r="K12" s="13" t="s">
        <v>86</v>
      </c>
      <c r="L12" s="12" t="s">
        <v>87</v>
      </c>
      <c r="M12" s="13"/>
      <c r="N12" s="13"/>
      <c r="O12" s="24" t="s">
        <v>88</v>
      </c>
      <c r="P12" s="15"/>
      <c r="Q12" s="163" t="s">
        <v>89</v>
      </c>
      <c r="R12" s="204">
        <v>28756.63</v>
      </c>
      <c r="S12" s="33" t="s">
        <v>90</v>
      </c>
      <c r="T12" s="34" t="s">
        <v>45</v>
      </c>
    </row>
    <row r="13" spans="1:20" ht="128.25" customHeight="1">
      <c r="A13" s="82">
        <v>8</v>
      </c>
      <c r="B13" s="67" t="s">
        <v>91</v>
      </c>
      <c r="C13" s="178" t="s">
        <v>92</v>
      </c>
      <c r="D13" s="11" t="s">
        <v>93</v>
      </c>
      <c r="E13" s="213" t="s">
        <v>94</v>
      </c>
      <c r="F13" s="191">
        <v>5626</v>
      </c>
      <c r="G13" s="221" t="s">
        <v>95</v>
      </c>
      <c r="H13" s="178" t="s">
        <v>96</v>
      </c>
      <c r="I13" s="173">
        <v>2022</v>
      </c>
      <c r="J13" s="112">
        <v>44625</v>
      </c>
      <c r="K13" s="13" t="s">
        <v>97</v>
      </c>
      <c r="L13" s="12" t="s">
        <v>98</v>
      </c>
      <c r="M13" s="13"/>
      <c r="N13" s="13"/>
      <c r="O13" s="15"/>
      <c r="P13" s="15"/>
      <c r="Q13" s="163" t="s">
        <v>99</v>
      </c>
      <c r="R13" s="204">
        <v>596174.52</v>
      </c>
      <c r="S13" s="165" t="s">
        <v>44</v>
      </c>
      <c r="T13" s="179" t="s">
        <v>45</v>
      </c>
    </row>
    <row r="14" spans="1:20" ht="78.75" customHeight="1">
      <c r="A14" s="28">
        <v>9</v>
      </c>
      <c r="B14" s="67" t="s">
        <v>100</v>
      </c>
      <c r="C14" s="12" t="s">
        <v>101</v>
      </c>
      <c r="D14" s="11" t="s">
        <v>102</v>
      </c>
      <c r="E14" s="212" t="s">
        <v>103</v>
      </c>
      <c r="F14" s="191">
        <v>16920</v>
      </c>
      <c r="G14" s="221" t="s">
        <v>103</v>
      </c>
      <c r="H14" s="12" t="s">
        <v>104</v>
      </c>
      <c r="I14" s="13">
        <v>2022</v>
      </c>
      <c r="J14" s="20">
        <v>44656</v>
      </c>
      <c r="K14" s="189" t="s">
        <v>105</v>
      </c>
      <c r="L14" s="12" t="s">
        <v>106</v>
      </c>
      <c r="M14" s="13"/>
      <c r="N14" s="13" t="s">
        <v>107</v>
      </c>
      <c r="O14" s="15"/>
      <c r="P14" s="15"/>
      <c r="Q14" s="163" t="s">
        <v>108</v>
      </c>
      <c r="R14" s="204">
        <f>2128076.33</f>
        <v>2128076.33</v>
      </c>
      <c r="S14" s="33" t="s">
        <v>109</v>
      </c>
      <c r="T14" s="34" t="s">
        <v>45</v>
      </c>
    </row>
    <row r="15" spans="1:20" ht="101.25" customHeight="1">
      <c r="A15" s="82">
        <v>10</v>
      </c>
      <c r="B15" s="168" t="s">
        <v>110</v>
      </c>
      <c r="C15" s="86" t="s">
        <v>111</v>
      </c>
      <c r="D15" s="26" t="s">
        <v>112</v>
      </c>
      <c r="E15" s="212" t="s">
        <v>113</v>
      </c>
      <c r="F15" s="191">
        <v>16918</v>
      </c>
      <c r="G15" s="221" t="s">
        <v>113</v>
      </c>
      <c r="H15" s="12" t="s">
        <v>114</v>
      </c>
      <c r="I15" s="13">
        <v>2022</v>
      </c>
      <c r="J15" s="20">
        <v>44678</v>
      </c>
      <c r="K15" s="13"/>
      <c r="L15" s="12" t="s">
        <v>115</v>
      </c>
      <c r="M15" s="13"/>
      <c r="N15" s="13" t="s">
        <v>116</v>
      </c>
      <c r="O15" s="15"/>
      <c r="P15" s="15"/>
      <c r="Q15" s="163" t="s">
        <v>117</v>
      </c>
      <c r="R15" s="204">
        <v>3872603.4</v>
      </c>
      <c r="S15" s="33" t="s">
        <v>118</v>
      </c>
      <c r="T15" s="34" t="s">
        <v>45</v>
      </c>
    </row>
    <row r="16" spans="1:20" ht="77.25" customHeight="1">
      <c r="A16" s="28">
        <v>11</v>
      </c>
      <c r="B16" s="67" t="s">
        <v>100</v>
      </c>
      <c r="C16" s="12" t="s">
        <v>119</v>
      </c>
      <c r="D16" s="11" t="s">
        <v>120</v>
      </c>
      <c r="E16" s="212" t="s">
        <v>121</v>
      </c>
      <c r="F16" s="191">
        <v>15240</v>
      </c>
      <c r="G16" s="186" t="s">
        <v>121</v>
      </c>
      <c r="H16" s="12" t="s">
        <v>122</v>
      </c>
      <c r="I16" s="13">
        <v>2022</v>
      </c>
      <c r="J16" s="20">
        <v>44651</v>
      </c>
      <c r="K16" s="13" t="s">
        <v>123</v>
      </c>
      <c r="L16" s="12" t="s">
        <v>124</v>
      </c>
      <c r="M16" s="13"/>
      <c r="N16" s="13" t="s">
        <v>125</v>
      </c>
      <c r="O16" s="15"/>
      <c r="P16" s="15"/>
      <c r="Q16" s="163" t="s">
        <v>126</v>
      </c>
      <c r="R16" s="204">
        <v>2304323</v>
      </c>
      <c r="S16" s="33" t="s">
        <v>109</v>
      </c>
      <c r="T16" s="34" t="s">
        <v>34</v>
      </c>
    </row>
    <row r="17" spans="1:20" ht="138" customHeight="1">
      <c r="A17" s="82">
        <v>12</v>
      </c>
      <c r="B17" s="67" t="s">
        <v>100</v>
      </c>
      <c r="C17" s="12" t="s">
        <v>119</v>
      </c>
      <c r="D17" s="11" t="s">
        <v>127</v>
      </c>
      <c r="E17" s="212" t="s">
        <v>128</v>
      </c>
      <c r="F17" s="191">
        <v>15237</v>
      </c>
      <c r="G17" s="221" t="s">
        <v>128</v>
      </c>
      <c r="H17" s="12" t="s">
        <v>129</v>
      </c>
      <c r="I17" s="13">
        <v>2022</v>
      </c>
      <c r="J17" s="27">
        <v>44651</v>
      </c>
      <c r="K17" s="13" t="s">
        <v>130</v>
      </c>
      <c r="L17" s="27">
        <v>44865</v>
      </c>
      <c r="M17" s="13"/>
      <c r="N17" s="13" t="s">
        <v>131</v>
      </c>
      <c r="O17" s="15"/>
      <c r="P17" s="15"/>
      <c r="Q17" s="163" t="s">
        <v>132</v>
      </c>
      <c r="R17" s="204">
        <v>1190547.96</v>
      </c>
      <c r="S17" s="33" t="s">
        <v>133</v>
      </c>
      <c r="T17" s="34" t="s">
        <v>34</v>
      </c>
    </row>
    <row r="18" spans="1:20" ht="70.5" customHeight="1">
      <c r="A18" s="28">
        <v>13</v>
      </c>
      <c r="B18" s="67" t="s">
        <v>100</v>
      </c>
      <c r="C18" s="12" t="s">
        <v>119</v>
      </c>
      <c r="D18" s="11" t="s">
        <v>134</v>
      </c>
      <c r="E18" s="214" t="s">
        <v>135</v>
      </c>
      <c r="F18" s="191">
        <v>15239</v>
      </c>
      <c r="G18" s="221" t="s">
        <v>135</v>
      </c>
      <c r="H18" s="12" t="s">
        <v>136</v>
      </c>
      <c r="I18" s="13">
        <v>2022</v>
      </c>
      <c r="J18" s="27">
        <v>44651</v>
      </c>
      <c r="K18" s="13" t="s">
        <v>137</v>
      </c>
      <c r="L18" s="27">
        <v>44865</v>
      </c>
      <c r="M18" s="13"/>
      <c r="N18" s="13" t="s">
        <v>138</v>
      </c>
      <c r="O18" s="15"/>
      <c r="P18" s="15"/>
      <c r="Q18" s="163" t="s">
        <v>139</v>
      </c>
      <c r="R18" s="204">
        <v>3255794.48</v>
      </c>
      <c r="S18" s="33" t="s">
        <v>140</v>
      </c>
      <c r="T18" s="34" t="s">
        <v>34</v>
      </c>
    </row>
    <row r="19" spans="1:20" ht="66.75" customHeight="1">
      <c r="A19" s="82">
        <v>14</v>
      </c>
      <c r="B19" s="67" t="s">
        <v>141</v>
      </c>
      <c r="C19" s="188" t="s">
        <v>142</v>
      </c>
      <c r="D19" s="11" t="s">
        <v>143</v>
      </c>
      <c r="E19" s="212" t="s">
        <v>144</v>
      </c>
      <c r="F19" s="191" t="s">
        <v>961</v>
      </c>
      <c r="G19" s="221" t="s">
        <v>144</v>
      </c>
      <c r="H19" s="12" t="s">
        <v>145</v>
      </c>
      <c r="I19" s="13">
        <v>2022</v>
      </c>
      <c r="J19" s="27">
        <v>44697</v>
      </c>
      <c r="K19" s="13"/>
      <c r="L19" s="27">
        <v>45061</v>
      </c>
      <c r="M19" s="13"/>
      <c r="N19" s="13" t="s">
        <v>146</v>
      </c>
      <c r="O19" s="15"/>
      <c r="P19" s="15"/>
      <c r="Q19" s="163" t="s">
        <v>147</v>
      </c>
      <c r="R19" s="204">
        <f>2657749.32+313750.19</f>
        <v>2971499.51</v>
      </c>
      <c r="S19" s="33" t="s">
        <v>118</v>
      </c>
      <c r="T19" s="34" t="s">
        <v>45</v>
      </c>
    </row>
    <row r="20" spans="1:20" ht="57.75" customHeight="1">
      <c r="A20" s="28">
        <v>15</v>
      </c>
      <c r="B20" s="67" t="s">
        <v>148</v>
      </c>
      <c r="C20" s="30" t="s">
        <v>149</v>
      </c>
      <c r="D20" s="29" t="s">
        <v>150</v>
      </c>
      <c r="E20" s="212" t="s">
        <v>151</v>
      </c>
      <c r="F20" s="191">
        <v>16950</v>
      </c>
      <c r="G20" s="221" t="s">
        <v>151</v>
      </c>
      <c r="H20" s="30" t="s">
        <v>152</v>
      </c>
      <c r="I20" s="13">
        <v>2022</v>
      </c>
      <c r="J20" s="31">
        <v>44701</v>
      </c>
      <c r="K20" s="13"/>
      <c r="L20" s="31">
        <v>45065</v>
      </c>
      <c r="M20" s="13"/>
      <c r="N20" s="13"/>
      <c r="O20" s="15"/>
      <c r="P20" s="32"/>
      <c r="Q20" s="85">
        <v>4401460.05</v>
      </c>
      <c r="R20" s="204">
        <v>2379118.4300000002</v>
      </c>
      <c r="S20" s="33" t="s">
        <v>153</v>
      </c>
      <c r="T20" s="34" t="s">
        <v>45</v>
      </c>
    </row>
    <row r="21" spans="1:20" ht="43.5" customHeight="1">
      <c r="A21" s="82">
        <v>16</v>
      </c>
      <c r="B21" s="67" t="s">
        <v>154</v>
      </c>
      <c r="C21" s="188" t="s">
        <v>155</v>
      </c>
      <c r="D21" s="29" t="s">
        <v>156</v>
      </c>
      <c r="E21" s="212" t="s">
        <v>157</v>
      </c>
      <c r="F21" s="191">
        <v>19165</v>
      </c>
      <c r="G21" s="221" t="s">
        <v>157</v>
      </c>
      <c r="H21" s="30" t="s">
        <v>158</v>
      </c>
      <c r="I21" s="13">
        <v>2022</v>
      </c>
      <c r="J21" s="31">
        <v>44683</v>
      </c>
      <c r="K21" s="34" t="s">
        <v>159</v>
      </c>
      <c r="L21" s="31">
        <v>44867</v>
      </c>
      <c r="M21" s="13"/>
      <c r="N21" s="13"/>
      <c r="O21" s="15"/>
      <c r="P21" s="32"/>
      <c r="Q21" s="85" t="s">
        <v>160</v>
      </c>
      <c r="R21" s="204">
        <v>36682.6</v>
      </c>
      <c r="S21" s="33" t="s">
        <v>161</v>
      </c>
      <c r="T21" s="34" t="s">
        <v>34</v>
      </c>
    </row>
    <row r="22" spans="1:20" ht="54.75" customHeight="1">
      <c r="A22" s="28">
        <v>17</v>
      </c>
      <c r="B22" s="81" t="s">
        <v>162</v>
      </c>
      <c r="C22" s="36" t="s">
        <v>163</v>
      </c>
      <c r="D22" s="35" t="s">
        <v>164</v>
      </c>
      <c r="E22" s="185" t="s">
        <v>165</v>
      </c>
      <c r="F22" s="191" t="s">
        <v>945</v>
      </c>
      <c r="G22" s="201" t="s">
        <v>165</v>
      </c>
      <c r="H22" s="30" t="s">
        <v>166</v>
      </c>
      <c r="I22" s="13">
        <v>2022</v>
      </c>
      <c r="J22" s="31">
        <v>44690</v>
      </c>
      <c r="K22" s="13"/>
      <c r="L22" s="31">
        <v>45054</v>
      </c>
      <c r="M22" s="13"/>
      <c r="N22" s="13"/>
      <c r="O22" s="15"/>
      <c r="P22" s="37"/>
      <c r="Q22" s="176">
        <f>4341707.88+913588.66</f>
        <v>5255296.54</v>
      </c>
      <c r="R22" s="204">
        <f>4341707.88+913588.66</f>
        <v>5255296.54</v>
      </c>
      <c r="S22" s="44" t="s">
        <v>153</v>
      </c>
      <c r="T22" s="34" t="s">
        <v>45</v>
      </c>
    </row>
    <row r="23" spans="1:20" ht="50.25" customHeight="1">
      <c r="A23" s="82">
        <v>18</v>
      </c>
      <c r="B23" s="81" t="s">
        <v>167</v>
      </c>
      <c r="C23" s="200" t="s">
        <v>168</v>
      </c>
      <c r="D23" s="35" t="s">
        <v>169</v>
      </c>
      <c r="E23" s="185" t="s">
        <v>170</v>
      </c>
      <c r="F23" s="191">
        <v>56912</v>
      </c>
      <c r="G23" s="201" t="s">
        <v>170</v>
      </c>
      <c r="H23" s="30" t="s">
        <v>171</v>
      </c>
      <c r="I23" s="13">
        <v>2022</v>
      </c>
      <c r="J23" s="31">
        <v>44692</v>
      </c>
      <c r="K23" s="13"/>
      <c r="L23" s="31">
        <v>45056</v>
      </c>
      <c r="M23" s="13"/>
      <c r="N23" s="34" t="s">
        <v>172</v>
      </c>
      <c r="O23" s="15"/>
      <c r="P23" s="37"/>
      <c r="Q23" s="85">
        <v>4397226.5</v>
      </c>
      <c r="R23" s="204">
        <v>550261.32999999996</v>
      </c>
      <c r="S23" s="44" t="s">
        <v>153</v>
      </c>
      <c r="T23" s="34" t="s">
        <v>45</v>
      </c>
    </row>
    <row r="24" spans="1:20" ht="42" customHeight="1">
      <c r="A24" s="28">
        <v>19</v>
      </c>
      <c r="B24" s="67" t="s">
        <v>173</v>
      </c>
      <c r="C24" s="188" t="s">
        <v>174</v>
      </c>
      <c r="D24" s="26" t="s">
        <v>175</v>
      </c>
      <c r="E24" s="212" t="s">
        <v>176</v>
      </c>
      <c r="F24" s="191">
        <v>19327</v>
      </c>
      <c r="G24" s="186" t="s">
        <v>176</v>
      </c>
      <c r="H24" s="30" t="s">
        <v>177</v>
      </c>
      <c r="I24" s="13">
        <v>2022</v>
      </c>
      <c r="J24" s="31">
        <v>44685</v>
      </c>
      <c r="K24" s="13"/>
      <c r="L24" s="31">
        <v>45049</v>
      </c>
      <c r="M24" s="189" t="s">
        <v>178</v>
      </c>
      <c r="N24" s="13"/>
      <c r="O24" s="15"/>
      <c r="P24" s="38"/>
      <c r="Q24" s="163" t="s">
        <v>179</v>
      </c>
      <c r="R24" s="204">
        <v>0</v>
      </c>
      <c r="S24" s="33" t="s">
        <v>180</v>
      </c>
      <c r="T24" s="34" t="s">
        <v>45</v>
      </c>
    </row>
    <row r="25" spans="1:20" ht="95.25" customHeight="1">
      <c r="A25" s="82">
        <v>20</v>
      </c>
      <c r="B25" s="81" t="s">
        <v>162</v>
      </c>
      <c r="C25" s="174" t="s">
        <v>942</v>
      </c>
      <c r="D25" s="29" t="s">
        <v>181</v>
      </c>
      <c r="E25" s="185" t="s">
        <v>182</v>
      </c>
      <c r="F25" s="191">
        <v>22848</v>
      </c>
      <c r="G25" s="202" t="s">
        <v>182</v>
      </c>
      <c r="H25" s="30" t="s">
        <v>183</v>
      </c>
      <c r="I25" s="13">
        <v>2022</v>
      </c>
      <c r="J25" s="31">
        <v>44715</v>
      </c>
      <c r="K25" s="34" t="s">
        <v>184</v>
      </c>
      <c r="L25" s="31">
        <v>44959</v>
      </c>
      <c r="M25" s="13"/>
      <c r="N25" s="39" t="s">
        <v>185</v>
      </c>
      <c r="O25" s="38" t="s">
        <v>186</v>
      </c>
      <c r="P25" s="38"/>
      <c r="Q25" s="177" t="s">
        <v>187</v>
      </c>
      <c r="R25" s="204">
        <v>4580298.2300000004</v>
      </c>
      <c r="S25" s="33" t="s">
        <v>133</v>
      </c>
      <c r="T25" s="34" t="s">
        <v>45</v>
      </c>
    </row>
    <row r="26" spans="1:20" ht="42.75" customHeight="1">
      <c r="A26" s="28">
        <v>21</v>
      </c>
      <c r="B26" s="67" t="s">
        <v>188</v>
      </c>
      <c r="C26" s="190" t="s">
        <v>189</v>
      </c>
      <c r="D26" s="29" t="s">
        <v>190</v>
      </c>
      <c r="E26" s="185" t="s">
        <v>191</v>
      </c>
      <c r="F26" s="191">
        <v>22857</v>
      </c>
      <c r="G26" s="222" t="s">
        <v>192</v>
      </c>
      <c r="H26" s="30" t="s">
        <v>193</v>
      </c>
      <c r="I26" s="13">
        <v>2022</v>
      </c>
      <c r="J26" s="31">
        <v>44733</v>
      </c>
      <c r="K26" s="13"/>
      <c r="L26" s="31">
        <v>45097</v>
      </c>
      <c r="M26" s="13"/>
      <c r="N26" s="13"/>
      <c r="O26" s="15"/>
      <c r="P26" s="32"/>
      <c r="Q26" s="85">
        <v>5080</v>
      </c>
      <c r="R26" s="205">
        <v>0</v>
      </c>
      <c r="S26" s="40" t="s">
        <v>194</v>
      </c>
      <c r="T26" s="34" t="s">
        <v>34</v>
      </c>
    </row>
    <row r="27" spans="1:20" ht="44.25" customHeight="1">
      <c r="A27" s="82">
        <v>22</v>
      </c>
      <c r="B27" s="67" t="s">
        <v>195</v>
      </c>
      <c r="C27" s="188" t="s">
        <v>196</v>
      </c>
      <c r="D27" s="29" t="s">
        <v>197</v>
      </c>
      <c r="E27" s="185" t="s">
        <v>198</v>
      </c>
      <c r="F27" s="191">
        <v>23667</v>
      </c>
      <c r="G27" s="186" t="s">
        <v>198</v>
      </c>
      <c r="H27" s="30" t="s">
        <v>199</v>
      </c>
      <c r="I27" s="13">
        <v>2022</v>
      </c>
      <c r="J27" s="31">
        <v>44706</v>
      </c>
      <c r="K27" s="189" t="s">
        <v>200</v>
      </c>
      <c r="L27" s="31">
        <v>44951</v>
      </c>
      <c r="M27" s="13"/>
      <c r="N27" s="13"/>
      <c r="O27" s="15"/>
      <c r="P27" s="38"/>
      <c r="Q27" s="163" t="s">
        <v>201</v>
      </c>
      <c r="R27" s="205">
        <v>0</v>
      </c>
      <c r="S27" s="40" t="s">
        <v>202</v>
      </c>
      <c r="T27" s="34" t="s">
        <v>34</v>
      </c>
    </row>
    <row r="28" spans="1:20" ht="48.75" customHeight="1">
      <c r="A28" s="28">
        <v>23</v>
      </c>
      <c r="B28" s="67" t="s">
        <v>203</v>
      </c>
      <c r="C28" s="30" t="s">
        <v>204</v>
      </c>
      <c r="D28" s="29" t="s">
        <v>205</v>
      </c>
      <c r="E28" s="185" t="s">
        <v>206</v>
      </c>
      <c r="F28" s="191" t="s">
        <v>964</v>
      </c>
      <c r="G28" s="221" t="s">
        <v>206</v>
      </c>
      <c r="H28" s="30" t="s">
        <v>207</v>
      </c>
      <c r="I28" s="13">
        <v>2022</v>
      </c>
      <c r="J28" s="31">
        <v>44732</v>
      </c>
      <c r="K28" s="34" t="s">
        <v>208</v>
      </c>
      <c r="L28" s="31">
        <v>44884</v>
      </c>
      <c r="M28" s="13"/>
      <c r="N28" s="41" t="s">
        <v>209</v>
      </c>
      <c r="O28" s="42" t="s">
        <v>210</v>
      </c>
      <c r="P28" s="38"/>
      <c r="Q28" s="163" t="s">
        <v>211</v>
      </c>
      <c r="R28" s="205">
        <f>627670.39+313835.19+313835.19</f>
        <v>1255340.77</v>
      </c>
      <c r="S28" s="40" t="s">
        <v>212</v>
      </c>
      <c r="T28" s="34" t="s">
        <v>45</v>
      </c>
    </row>
    <row r="29" spans="1:20" ht="40.5" customHeight="1">
      <c r="A29" s="82">
        <v>24</v>
      </c>
      <c r="B29" s="67" t="s">
        <v>203</v>
      </c>
      <c r="C29" s="30" t="s">
        <v>204</v>
      </c>
      <c r="D29" s="29" t="s">
        <v>213</v>
      </c>
      <c r="E29" s="185" t="s">
        <v>214</v>
      </c>
      <c r="F29" s="191" t="s">
        <v>965</v>
      </c>
      <c r="G29" s="221" t="s">
        <v>215</v>
      </c>
      <c r="H29" s="30" t="s">
        <v>216</v>
      </c>
      <c r="I29" s="13">
        <v>2022</v>
      </c>
      <c r="J29" s="31">
        <v>44732</v>
      </c>
      <c r="K29" s="34" t="s">
        <v>217</v>
      </c>
      <c r="L29" s="31">
        <v>44884</v>
      </c>
      <c r="M29" s="13"/>
      <c r="N29" s="39" t="s">
        <v>218</v>
      </c>
      <c r="O29" s="42" t="s">
        <v>219</v>
      </c>
      <c r="P29" s="38"/>
      <c r="Q29" s="163" t="s">
        <v>220</v>
      </c>
      <c r="R29" s="205">
        <f>1510865.31+755432.66+22891.9</f>
        <v>2289189.87</v>
      </c>
      <c r="S29" s="40" t="s">
        <v>212</v>
      </c>
      <c r="T29" s="34" t="s">
        <v>45</v>
      </c>
    </row>
    <row r="30" spans="1:20" ht="72.75" customHeight="1">
      <c r="A30" s="28">
        <v>25</v>
      </c>
      <c r="B30" s="67" t="s">
        <v>221</v>
      </c>
      <c r="C30" s="188" t="s">
        <v>222</v>
      </c>
      <c r="D30" s="29" t="s">
        <v>223</v>
      </c>
      <c r="E30" s="185" t="s">
        <v>224</v>
      </c>
      <c r="F30" s="191" t="s">
        <v>960</v>
      </c>
      <c r="G30" s="221" t="s">
        <v>224</v>
      </c>
      <c r="H30" s="30" t="s">
        <v>225</v>
      </c>
      <c r="I30" s="13">
        <v>2022</v>
      </c>
      <c r="J30" s="27"/>
      <c r="K30" s="189" t="s">
        <v>226</v>
      </c>
      <c r="L30" s="27"/>
      <c r="M30" s="13"/>
      <c r="N30" s="39" t="s">
        <v>227</v>
      </c>
      <c r="O30" s="38" t="s">
        <v>228</v>
      </c>
      <c r="P30" s="38"/>
      <c r="Q30" s="163" t="s">
        <v>229</v>
      </c>
      <c r="R30" s="204">
        <v>0</v>
      </c>
      <c r="S30" s="33" t="s">
        <v>109</v>
      </c>
      <c r="T30" s="34" t="s">
        <v>45</v>
      </c>
    </row>
    <row r="31" spans="1:20" ht="58.5" customHeight="1">
      <c r="A31" s="82">
        <v>26</v>
      </c>
      <c r="B31" s="81" t="s">
        <v>203</v>
      </c>
      <c r="C31" s="36" t="s">
        <v>204</v>
      </c>
      <c r="D31" s="35" t="s">
        <v>230</v>
      </c>
      <c r="E31" s="185" t="s">
        <v>231</v>
      </c>
      <c r="F31" s="191" t="s">
        <v>966</v>
      </c>
      <c r="G31" s="201" t="s">
        <v>231</v>
      </c>
      <c r="H31" s="30" t="s">
        <v>232</v>
      </c>
      <c r="I31" s="13">
        <v>2022</v>
      </c>
      <c r="J31" s="31">
        <v>44732</v>
      </c>
      <c r="K31" s="13"/>
      <c r="L31" s="31">
        <v>44976</v>
      </c>
      <c r="M31" s="13"/>
      <c r="N31" s="34" t="s">
        <v>233</v>
      </c>
      <c r="O31" s="34" t="s">
        <v>234</v>
      </c>
      <c r="P31" s="37"/>
      <c r="Q31" s="85">
        <v>6932966.6600000001</v>
      </c>
      <c r="R31" s="204">
        <f>2907385.4+1453692.7+44051.29</f>
        <v>4405129.3899999997</v>
      </c>
      <c r="S31" s="44" t="s">
        <v>212</v>
      </c>
      <c r="T31" s="34" t="s">
        <v>45</v>
      </c>
    </row>
    <row r="32" spans="1:20" ht="96.75" customHeight="1">
      <c r="A32" s="28">
        <v>27</v>
      </c>
      <c r="B32" s="81" t="s">
        <v>235</v>
      </c>
      <c r="C32" s="36" t="s">
        <v>236</v>
      </c>
      <c r="D32" s="35" t="s">
        <v>237</v>
      </c>
      <c r="E32" s="185" t="s">
        <v>238</v>
      </c>
      <c r="F32" s="191" t="s">
        <v>953</v>
      </c>
      <c r="G32" s="223" t="s">
        <v>238</v>
      </c>
      <c r="H32" s="30" t="s">
        <v>239</v>
      </c>
      <c r="I32" s="13">
        <v>2022</v>
      </c>
      <c r="J32" s="31">
        <v>44715</v>
      </c>
      <c r="K32" s="34" t="s">
        <v>240</v>
      </c>
      <c r="L32" s="31">
        <v>44867</v>
      </c>
      <c r="M32" s="13"/>
      <c r="N32" s="39" t="s">
        <v>241</v>
      </c>
      <c r="O32" s="38" t="s">
        <v>242</v>
      </c>
      <c r="P32" s="37"/>
      <c r="Q32" s="85">
        <v>2730754.87</v>
      </c>
      <c r="R32" s="204">
        <f>939850.34+613085.31+490325.47</f>
        <v>2043261.1199999999</v>
      </c>
      <c r="S32" s="44" t="s">
        <v>243</v>
      </c>
      <c r="T32" s="34" t="s">
        <v>45</v>
      </c>
    </row>
    <row r="33" spans="1:20" ht="57" customHeight="1">
      <c r="A33" s="82">
        <v>28</v>
      </c>
      <c r="B33" s="81" t="s">
        <v>235</v>
      </c>
      <c r="C33" s="36" t="s">
        <v>236</v>
      </c>
      <c r="D33" s="35" t="s">
        <v>244</v>
      </c>
      <c r="E33" s="185" t="s">
        <v>245</v>
      </c>
      <c r="F33" s="191" t="s">
        <v>952</v>
      </c>
      <c r="G33" s="201" t="s">
        <v>245</v>
      </c>
      <c r="H33" s="30" t="s">
        <v>246</v>
      </c>
      <c r="I33" s="13">
        <v>2022</v>
      </c>
      <c r="J33" s="31">
        <v>44715</v>
      </c>
      <c r="K33" s="34" t="s">
        <v>247</v>
      </c>
      <c r="L33" s="31">
        <v>44867</v>
      </c>
      <c r="M33" s="13"/>
      <c r="N33" s="34" t="s">
        <v>248</v>
      </c>
      <c r="O33" s="38" t="s">
        <v>249</v>
      </c>
      <c r="P33" s="37"/>
      <c r="Q33" s="85">
        <v>2608117.17</v>
      </c>
      <c r="R33" s="204">
        <f>0</f>
        <v>0</v>
      </c>
      <c r="S33" s="44" t="s">
        <v>243</v>
      </c>
      <c r="T33" s="34" t="s">
        <v>45</v>
      </c>
    </row>
    <row r="34" spans="1:20" ht="63.75" customHeight="1">
      <c r="A34" s="28">
        <v>29</v>
      </c>
      <c r="B34" s="81" t="s">
        <v>235</v>
      </c>
      <c r="C34" s="36" t="s">
        <v>236</v>
      </c>
      <c r="D34" s="35" t="s">
        <v>250</v>
      </c>
      <c r="E34" s="185" t="s">
        <v>251</v>
      </c>
      <c r="F34" s="191" t="s">
        <v>954</v>
      </c>
      <c r="G34" s="223" t="s">
        <v>251</v>
      </c>
      <c r="H34" s="30" t="s">
        <v>252</v>
      </c>
      <c r="I34" s="13">
        <v>2022</v>
      </c>
      <c r="J34" s="31">
        <v>44721</v>
      </c>
      <c r="K34" s="34" t="s">
        <v>253</v>
      </c>
      <c r="L34" s="31">
        <v>44965</v>
      </c>
      <c r="M34" s="13"/>
      <c r="N34" s="34" t="s">
        <v>254</v>
      </c>
      <c r="O34" s="38" t="s">
        <v>255</v>
      </c>
      <c r="P34" s="37"/>
      <c r="Q34" s="85">
        <v>3429316.8</v>
      </c>
      <c r="R34" s="204">
        <f>1748690.01+366347.9+457934.88</f>
        <v>2572972.79</v>
      </c>
      <c r="S34" s="44" t="s">
        <v>256</v>
      </c>
      <c r="T34" s="34" t="s">
        <v>45</v>
      </c>
    </row>
    <row r="35" spans="1:20" ht="76.5" customHeight="1">
      <c r="A35" s="82">
        <v>30</v>
      </c>
      <c r="B35" s="67" t="s">
        <v>257</v>
      </c>
      <c r="C35" s="188" t="s">
        <v>258</v>
      </c>
      <c r="D35" s="29" t="s">
        <v>259</v>
      </c>
      <c r="E35" s="185" t="s">
        <v>260</v>
      </c>
      <c r="F35" s="191">
        <v>28456</v>
      </c>
      <c r="G35" s="221" t="s">
        <v>260</v>
      </c>
      <c r="H35" s="30" t="s">
        <v>261</v>
      </c>
      <c r="I35" s="13">
        <v>2022</v>
      </c>
      <c r="J35" s="31">
        <v>44740</v>
      </c>
      <c r="K35" s="13"/>
      <c r="L35" s="31">
        <v>44922</v>
      </c>
      <c r="M35" s="13"/>
      <c r="N35" s="13"/>
      <c r="O35" s="15"/>
      <c r="P35" s="38"/>
      <c r="Q35" s="163" t="s">
        <v>262</v>
      </c>
      <c r="R35" s="204">
        <v>1920.13</v>
      </c>
      <c r="S35" s="33"/>
      <c r="T35" s="34" t="s">
        <v>34</v>
      </c>
    </row>
    <row r="36" spans="1:20" ht="60.75" customHeight="1">
      <c r="A36" s="28">
        <v>31</v>
      </c>
      <c r="B36" s="67" t="s">
        <v>263</v>
      </c>
      <c r="C36" s="86" t="s">
        <v>264</v>
      </c>
      <c r="D36" s="29" t="s">
        <v>265</v>
      </c>
      <c r="E36" s="185" t="s">
        <v>266</v>
      </c>
      <c r="F36" s="191">
        <v>28373</v>
      </c>
      <c r="G36" s="221" t="s">
        <v>266</v>
      </c>
      <c r="H36" s="30" t="s">
        <v>267</v>
      </c>
      <c r="I36" s="13">
        <v>2022</v>
      </c>
      <c r="J36" s="31">
        <v>44721</v>
      </c>
      <c r="K36" s="34" t="s">
        <v>268</v>
      </c>
      <c r="L36" s="31">
        <v>44812</v>
      </c>
      <c r="M36" s="13"/>
      <c r="N36" s="34" t="s">
        <v>269</v>
      </c>
      <c r="O36" s="15"/>
      <c r="P36" s="38"/>
      <c r="Q36" s="163" t="s">
        <v>270</v>
      </c>
      <c r="R36" s="204">
        <v>1868403.72</v>
      </c>
      <c r="S36" s="33"/>
      <c r="T36" s="34" t="s">
        <v>34</v>
      </c>
    </row>
    <row r="37" spans="1:20" ht="113.25" customHeight="1">
      <c r="A37" s="82">
        <v>32</v>
      </c>
      <c r="B37" s="81" t="s">
        <v>271</v>
      </c>
      <c r="C37" s="36" t="s">
        <v>272</v>
      </c>
      <c r="D37" s="45" t="s">
        <v>273</v>
      </c>
      <c r="E37" s="185" t="s">
        <v>274</v>
      </c>
      <c r="F37" s="191">
        <v>28376</v>
      </c>
      <c r="G37" s="201" t="s">
        <v>274</v>
      </c>
      <c r="H37" s="30" t="s">
        <v>275</v>
      </c>
      <c r="I37" s="13">
        <v>2022</v>
      </c>
      <c r="J37" s="31">
        <v>44725</v>
      </c>
      <c r="K37" s="34" t="s">
        <v>276</v>
      </c>
      <c r="L37" s="31">
        <v>45089</v>
      </c>
      <c r="M37" s="13"/>
      <c r="N37" s="34" t="s">
        <v>277</v>
      </c>
      <c r="O37" s="15"/>
      <c r="P37" s="37"/>
      <c r="Q37" s="85">
        <v>9378380.6099999994</v>
      </c>
      <c r="R37" s="204">
        <f>4161700.26</f>
        <v>4161700.26</v>
      </c>
      <c r="S37" s="33" t="s">
        <v>278</v>
      </c>
      <c r="T37" s="34" t="s">
        <v>45</v>
      </c>
    </row>
    <row r="38" spans="1:20" ht="186.75" customHeight="1">
      <c r="A38" s="28">
        <v>33</v>
      </c>
      <c r="B38" s="81" t="s">
        <v>279</v>
      </c>
      <c r="C38" s="36" t="s">
        <v>280</v>
      </c>
      <c r="D38" s="35" t="s">
        <v>281</v>
      </c>
      <c r="E38" s="185" t="s">
        <v>282</v>
      </c>
      <c r="F38" s="191" t="s">
        <v>950</v>
      </c>
      <c r="G38" s="201" t="s">
        <v>282</v>
      </c>
      <c r="H38" s="30" t="s">
        <v>283</v>
      </c>
      <c r="I38" s="13">
        <v>2022</v>
      </c>
      <c r="J38" s="31">
        <v>44732</v>
      </c>
      <c r="K38" s="34" t="s">
        <v>284</v>
      </c>
      <c r="L38" s="31">
        <v>45096</v>
      </c>
      <c r="M38" s="13"/>
      <c r="N38" s="46" t="s">
        <v>285</v>
      </c>
      <c r="O38" s="38" t="s">
        <v>286</v>
      </c>
      <c r="P38" s="37"/>
      <c r="Q38" s="85">
        <v>1556980.35</v>
      </c>
      <c r="R38" s="205">
        <f>1085704.92+333952.99</f>
        <v>1419657.91</v>
      </c>
      <c r="S38" s="47" t="s">
        <v>287</v>
      </c>
      <c r="T38" s="34" t="s">
        <v>45</v>
      </c>
    </row>
    <row r="39" spans="1:20" ht="91.5" customHeight="1">
      <c r="A39" s="82">
        <v>34</v>
      </c>
      <c r="B39" s="67" t="s">
        <v>288</v>
      </c>
      <c r="C39" s="86" t="s">
        <v>289</v>
      </c>
      <c r="D39" s="29" t="s">
        <v>290</v>
      </c>
      <c r="E39" s="185" t="s">
        <v>291</v>
      </c>
      <c r="F39" s="191">
        <v>28396</v>
      </c>
      <c r="G39" s="186" t="s">
        <v>291</v>
      </c>
      <c r="H39" s="30" t="s">
        <v>292</v>
      </c>
      <c r="I39" s="13">
        <v>2022</v>
      </c>
      <c r="J39" s="31">
        <v>44725</v>
      </c>
      <c r="K39" s="34" t="s">
        <v>293</v>
      </c>
      <c r="L39" s="31">
        <v>44816</v>
      </c>
      <c r="M39" s="13"/>
      <c r="N39" s="48"/>
      <c r="O39" s="15"/>
      <c r="P39" s="38"/>
      <c r="Q39" s="163" t="s">
        <v>294</v>
      </c>
      <c r="R39" s="206">
        <v>2264791.81</v>
      </c>
      <c r="S39" s="47" t="s">
        <v>295</v>
      </c>
      <c r="T39" s="34" t="s">
        <v>34</v>
      </c>
    </row>
    <row r="40" spans="1:20" ht="72.75" customHeight="1">
      <c r="A40" s="28">
        <v>35</v>
      </c>
      <c r="B40" s="53" t="s">
        <v>203</v>
      </c>
      <c r="C40" s="30" t="s">
        <v>204</v>
      </c>
      <c r="D40" s="29" t="s">
        <v>296</v>
      </c>
      <c r="E40" s="185" t="s">
        <v>297</v>
      </c>
      <c r="F40" s="191" t="s">
        <v>967</v>
      </c>
      <c r="G40" s="202" t="s">
        <v>297</v>
      </c>
      <c r="H40" s="30" t="s">
        <v>298</v>
      </c>
      <c r="I40" s="13">
        <v>2022</v>
      </c>
      <c r="J40" s="31">
        <v>44732</v>
      </c>
      <c r="K40" s="34" t="s">
        <v>299</v>
      </c>
      <c r="L40" s="31">
        <v>44976</v>
      </c>
      <c r="M40" s="13"/>
      <c r="N40" s="49" t="s">
        <v>300</v>
      </c>
      <c r="O40" s="50" t="s">
        <v>301</v>
      </c>
      <c r="P40" s="38"/>
      <c r="Q40" s="163" t="s">
        <v>302</v>
      </c>
      <c r="R40" s="205">
        <f>3466585.66+1733293.15+52524.15</f>
        <v>5252402.9600000009</v>
      </c>
      <c r="S40" s="47" t="s">
        <v>212</v>
      </c>
      <c r="T40" s="34" t="s">
        <v>45</v>
      </c>
    </row>
    <row r="41" spans="1:20" ht="78.75" customHeight="1">
      <c r="A41" s="82">
        <v>36</v>
      </c>
      <c r="B41" s="67" t="s">
        <v>303</v>
      </c>
      <c r="C41" s="23" t="s">
        <v>968</v>
      </c>
      <c r="D41" s="23" t="s">
        <v>304</v>
      </c>
      <c r="E41" s="185" t="s">
        <v>305</v>
      </c>
      <c r="F41" s="191" t="s">
        <v>969</v>
      </c>
      <c r="G41" s="202" t="s">
        <v>305</v>
      </c>
      <c r="H41" s="30" t="s">
        <v>306</v>
      </c>
      <c r="I41" s="13">
        <v>2022</v>
      </c>
      <c r="J41" s="31">
        <v>44740</v>
      </c>
      <c r="K41" s="34" t="s">
        <v>307</v>
      </c>
      <c r="L41" s="31">
        <v>44984</v>
      </c>
      <c r="M41" s="13"/>
      <c r="N41" s="51" t="s">
        <v>308</v>
      </c>
      <c r="O41" s="38" t="s">
        <v>309</v>
      </c>
      <c r="P41" s="38"/>
      <c r="Q41" s="163" t="s">
        <v>310</v>
      </c>
      <c r="R41" s="205">
        <v>0</v>
      </c>
      <c r="S41" s="40" t="s">
        <v>311</v>
      </c>
      <c r="T41" s="34" t="s">
        <v>34</v>
      </c>
    </row>
    <row r="42" spans="1:20" ht="94.5" customHeight="1">
      <c r="A42" s="28">
        <v>37</v>
      </c>
      <c r="B42" s="67" t="s">
        <v>312</v>
      </c>
      <c r="C42" s="30" t="s">
        <v>236</v>
      </c>
      <c r="D42" s="29" t="s">
        <v>313</v>
      </c>
      <c r="E42" s="185" t="s">
        <v>314</v>
      </c>
      <c r="F42" s="191">
        <v>28471</v>
      </c>
      <c r="G42" s="202" t="s">
        <v>314</v>
      </c>
      <c r="H42" s="30" t="s">
        <v>315</v>
      </c>
      <c r="I42" s="13">
        <v>2022</v>
      </c>
      <c r="J42" s="31">
        <v>44740</v>
      </c>
      <c r="K42" s="13"/>
      <c r="L42" s="31">
        <v>44984</v>
      </c>
      <c r="M42" s="13"/>
      <c r="N42" s="34" t="s">
        <v>316</v>
      </c>
      <c r="O42" s="38" t="s">
        <v>317</v>
      </c>
      <c r="P42" s="52"/>
      <c r="Q42" s="52">
        <v>4733532.71</v>
      </c>
      <c r="R42" s="204">
        <f>912264.66</f>
        <v>912264.66</v>
      </c>
      <c r="S42" s="33" t="s">
        <v>318</v>
      </c>
      <c r="T42" s="34" t="s">
        <v>45</v>
      </c>
    </row>
    <row r="43" spans="1:20" ht="78.75" customHeight="1">
      <c r="A43" s="82">
        <v>38</v>
      </c>
      <c r="B43" s="81" t="s">
        <v>162</v>
      </c>
      <c r="C43" s="36" t="s">
        <v>163</v>
      </c>
      <c r="D43" s="35" t="s">
        <v>319</v>
      </c>
      <c r="E43" s="185" t="s">
        <v>320</v>
      </c>
      <c r="F43" s="191">
        <v>28467</v>
      </c>
      <c r="G43" s="201" t="s">
        <v>320</v>
      </c>
      <c r="H43" s="30" t="s">
        <v>321</v>
      </c>
      <c r="I43" s="13">
        <v>2022</v>
      </c>
      <c r="J43" s="31">
        <v>44740</v>
      </c>
      <c r="K43" s="13"/>
      <c r="L43" s="31">
        <v>44984</v>
      </c>
      <c r="M43" s="13"/>
      <c r="N43" s="13"/>
      <c r="O43" s="15"/>
      <c r="P43" s="37"/>
      <c r="Q43" s="176">
        <v>4531521.8</v>
      </c>
      <c r="R43" s="204">
        <v>3263939.22</v>
      </c>
      <c r="S43" s="44" t="s">
        <v>295</v>
      </c>
      <c r="T43" s="34" t="s">
        <v>34</v>
      </c>
    </row>
    <row r="44" spans="1:20" ht="100.5" customHeight="1">
      <c r="A44" s="28">
        <v>39</v>
      </c>
      <c r="B44" s="81" t="s">
        <v>162</v>
      </c>
      <c r="C44" s="36" t="s">
        <v>163</v>
      </c>
      <c r="D44" s="35" t="s">
        <v>322</v>
      </c>
      <c r="E44" s="185" t="s">
        <v>323</v>
      </c>
      <c r="F44" s="191">
        <v>28468</v>
      </c>
      <c r="G44" s="201" t="s">
        <v>323</v>
      </c>
      <c r="H44" s="30" t="s">
        <v>324</v>
      </c>
      <c r="I44" s="13">
        <v>2022</v>
      </c>
      <c r="J44" s="31">
        <v>44740</v>
      </c>
      <c r="K44" s="13"/>
      <c r="L44" s="31">
        <v>44984</v>
      </c>
      <c r="M44" s="13"/>
      <c r="N44" s="13"/>
      <c r="O44" s="15"/>
      <c r="P44" s="37"/>
      <c r="Q44" s="176">
        <v>2006660.07</v>
      </c>
      <c r="R44" s="204">
        <v>1646619.22</v>
      </c>
      <c r="S44" s="44" t="s">
        <v>325</v>
      </c>
      <c r="T44" s="34" t="s">
        <v>34</v>
      </c>
    </row>
    <row r="45" spans="1:20" ht="99.75" customHeight="1">
      <c r="A45" s="82">
        <v>40</v>
      </c>
      <c r="B45" s="67" t="s">
        <v>326</v>
      </c>
      <c r="C45" s="196" t="s">
        <v>327</v>
      </c>
      <c r="D45" s="29" t="s">
        <v>328</v>
      </c>
      <c r="E45" s="185" t="s">
        <v>329</v>
      </c>
      <c r="F45" s="191" t="s">
        <v>962</v>
      </c>
      <c r="G45" s="202" t="s">
        <v>329</v>
      </c>
      <c r="H45" s="30" t="s">
        <v>330</v>
      </c>
      <c r="I45" s="13">
        <v>2022</v>
      </c>
      <c r="J45" s="31">
        <v>44746</v>
      </c>
      <c r="K45" s="189" t="s">
        <v>963</v>
      </c>
      <c r="L45" s="31">
        <v>45110</v>
      </c>
      <c r="M45" s="13"/>
      <c r="N45" s="189" t="s">
        <v>331</v>
      </c>
      <c r="O45" s="15"/>
      <c r="P45" s="15"/>
      <c r="Q45" s="197">
        <v>1556857.84</v>
      </c>
      <c r="R45" s="207">
        <f>573495.25+74705.51+282819.07</f>
        <v>931019.83000000007</v>
      </c>
      <c r="S45" s="55" t="s">
        <v>332</v>
      </c>
      <c r="T45" s="34" t="s">
        <v>45</v>
      </c>
    </row>
    <row r="46" spans="1:20" ht="53.25" customHeight="1">
      <c r="A46" s="28">
        <v>41</v>
      </c>
      <c r="B46" s="53" t="s">
        <v>333</v>
      </c>
      <c r="C46" s="86" t="s">
        <v>334</v>
      </c>
      <c r="D46" s="29" t="s">
        <v>335</v>
      </c>
      <c r="E46" s="185" t="s">
        <v>336</v>
      </c>
      <c r="F46" s="191">
        <v>30010</v>
      </c>
      <c r="G46" s="224" t="s">
        <v>336</v>
      </c>
      <c r="H46" s="30" t="s">
        <v>337</v>
      </c>
      <c r="I46" s="13">
        <v>2022</v>
      </c>
      <c r="J46" s="31">
        <v>44763</v>
      </c>
      <c r="K46" s="34" t="s">
        <v>338</v>
      </c>
      <c r="L46" s="31">
        <v>45005</v>
      </c>
      <c r="M46" s="13"/>
      <c r="N46" s="34" t="s">
        <v>339</v>
      </c>
      <c r="O46" s="15"/>
      <c r="P46" s="38"/>
      <c r="Q46" s="177" t="s">
        <v>340</v>
      </c>
      <c r="R46" s="204">
        <v>0</v>
      </c>
      <c r="S46" s="33" t="s">
        <v>133</v>
      </c>
      <c r="T46" s="34" t="s">
        <v>34</v>
      </c>
    </row>
    <row r="47" spans="1:20" ht="100.5" customHeight="1">
      <c r="A47" s="82">
        <v>42</v>
      </c>
      <c r="B47" s="67" t="s">
        <v>303</v>
      </c>
      <c r="C47" s="30" t="s">
        <v>341</v>
      </c>
      <c r="D47" s="26" t="s">
        <v>342</v>
      </c>
      <c r="E47" s="185" t="s">
        <v>343</v>
      </c>
      <c r="F47" s="191" t="s">
        <v>970</v>
      </c>
      <c r="G47" s="186" t="s">
        <v>343</v>
      </c>
      <c r="H47" s="30" t="s">
        <v>344</v>
      </c>
      <c r="I47" s="13">
        <v>2022</v>
      </c>
      <c r="J47" s="31">
        <v>44769</v>
      </c>
      <c r="K47" s="13"/>
      <c r="L47" s="31">
        <v>45011</v>
      </c>
      <c r="M47" s="13"/>
      <c r="N47" s="34" t="s">
        <v>345</v>
      </c>
      <c r="O47" s="15"/>
      <c r="P47" s="32"/>
      <c r="Q47" s="85">
        <v>1899448.56</v>
      </c>
      <c r="R47" s="204">
        <v>0</v>
      </c>
      <c r="S47" s="54" t="s">
        <v>325</v>
      </c>
      <c r="T47" s="34" t="s">
        <v>34</v>
      </c>
    </row>
    <row r="48" spans="1:20" ht="172.5" customHeight="1">
      <c r="A48" s="28">
        <v>43</v>
      </c>
      <c r="B48" s="67" t="s">
        <v>346</v>
      </c>
      <c r="C48" s="188" t="s">
        <v>347</v>
      </c>
      <c r="D48" s="29" t="s">
        <v>348</v>
      </c>
      <c r="E48" s="185" t="s">
        <v>349</v>
      </c>
      <c r="F48" s="191">
        <v>34497</v>
      </c>
      <c r="G48" s="221" t="s">
        <v>349</v>
      </c>
      <c r="H48" s="30" t="s">
        <v>350</v>
      </c>
      <c r="I48" s="13">
        <v>2022</v>
      </c>
      <c r="J48" s="31">
        <v>44775</v>
      </c>
      <c r="K48" s="34" t="s">
        <v>351</v>
      </c>
      <c r="L48" s="31">
        <v>44927</v>
      </c>
      <c r="M48" s="13"/>
      <c r="N48" s="34" t="s">
        <v>352</v>
      </c>
      <c r="O48" s="38" t="s">
        <v>353</v>
      </c>
      <c r="P48" s="15"/>
      <c r="Q48" s="163" t="s">
        <v>354</v>
      </c>
      <c r="R48" s="204">
        <v>473592.58</v>
      </c>
      <c r="S48" s="33" t="s">
        <v>355</v>
      </c>
      <c r="T48" s="34" t="s">
        <v>45</v>
      </c>
    </row>
    <row r="49" spans="1:20" ht="63.75" customHeight="1">
      <c r="A49" s="82">
        <v>44</v>
      </c>
      <c r="B49" s="67" t="s">
        <v>356</v>
      </c>
      <c r="C49" s="86" t="s">
        <v>357</v>
      </c>
      <c r="D49" s="29" t="s">
        <v>358</v>
      </c>
      <c r="E49" s="185" t="s">
        <v>359</v>
      </c>
      <c r="F49" s="191">
        <v>34500</v>
      </c>
      <c r="G49" s="186" t="s">
        <v>359</v>
      </c>
      <c r="H49" s="30" t="s">
        <v>360</v>
      </c>
      <c r="I49" s="13">
        <v>2022</v>
      </c>
      <c r="J49" s="31">
        <v>44769</v>
      </c>
      <c r="K49" s="34" t="s">
        <v>361</v>
      </c>
      <c r="L49" s="31">
        <v>44860</v>
      </c>
      <c r="M49" s="13"/>
      <c r="N49" s="34" t="s">
        <v>362</v>
      </c>
      <c r="O49" s="15"/>
      <c r="P49" s="15"/>
      <c r="Q49" s="163">
        <v>342449.12</v>
      </c>
      <c r="R49" s="204">
        <v>342449.12</v>
      </c>
      <c r="S49" s="33" t="s">
        <v>363</v>
      </c>
      <c r="T49" s="34" t="s">
        <v>34</v>
      </c>
    </row>
    <row r="50" spans="1:20" ht="123" customHeight="1">
      <c r="A50" s="28">
        <v>45</v>
      </c>
      <c r="B50" s="67" t="s">
        <v>364</v>
      </c>
      <c r="C50" s="86" t="s">
        <v>264</v>
      </c>
      <c r="D50" s="29" t="s">
        <v>365</v>
      </c>
      <c r="E50" s="185" t="s">
        <v>366</v>
      </c>
      <c r="F50" s="191">
        <v>34513</v>
      </c>
      <c r="G50" s="186" t="s">
        <v>366</v>
      </c>
      <c r="H50" s="30" t="s">
        <v>367</v>
      </c>
      <c r="I50" s="13">
        <v>2022</v>
      </c>
      <c r="J50" s="31">
        <v>44775</v>
      </c>
      <c r="K50" s="34" t="s">
        <v>368</v>
      </c>
      <c r="L50" s="31">
        <v>44927</v>
      </c>
      <c r="M50" s="13"/>
      <c r="N50" s="13"/>
      <c r="O50" s="15"/>
      <c r="P50" s="15"/>
      <c r="Q50" s="176">
        <v>929324.44</v>
      </c>
      <c r="R50" s="204">
        <v>889550.47</v>
      </c>
      <c r="S50" s="54" t="s">
        <v>363</v>
      </c>
      <c r="T50" s="34" t="s">
        <v>34</v>
      </c>
    </row>
    <row r="51" spans="1:20" ht="111.75" customHeight="1">
      <c r="A51" s="82">
        <v>46</v>
      </c>
      <c r="B51" s="67" t="s">
        <v>356</v>
      </c>
      <c r="C51" s="86" t="s">
        <v>357</v>
      </c>
      <c r="D51" s="29" t="s">
        <v>369</v>
      </c>
      <c r="E51" s="185" t="s">
        <v>370</v>
      </c>
      <c r="F51" s="191">
        <v>34512</v>
      </c>
      <c r="G51" s="186" t="s">
        <v>370</v>
      </c>
      <c r="H51" s="30" t="s">
        <v>371</v>
      </c>
      <c r="I51" s="13">
        <v>2022</v>
      </c>
      <c r="J51" s="31">
        <v>44769</v>
      </c>
      <c r="K51" s="34" t="s">
        <v>372</v>
      </c>
      <c r="L51" s="31">
        <v>44860</v>
      </c>
      <c r="M51" s="13"/>
      <c r="N51" s="34" t="s">
        <v>373</v>
      </c>
      <c r="O51" s="15"/>
      <c r="P51" s="15"/>
      <c r="Q51" s="163">
        <v>321910.62</v>
      </c>
      <c r="R51" s="204">
        <v>321910.62</v>
      </c>
      <c r="S51" s="33" t="s">
        <v>363</v>
      </c>
      <c r="T51" s="34" t="s">
        <v>34</v>
      </c>
    </row>
    <row r="52" spans="1:20" ht="54" customHeight="1">
      <c r="A52" s="28">
        <v>47</v>
      </c>
      <c r="B52" s="67" t="s">
        <v>374</v>
      </c>
      <c r="C52" s="180" t="s">
        <v>375</v>
      </c>
      <c r="D52" s="29" t="s">
        <v>376</v>
      </c>
      <c r="E52" s="185" t="s">
        <v>377</v>
      </c>
      <c r="F52" s="191">
        <v>34828</v>
      </c>
      <c r="G52" s="202" t="s">
        <v>378</v>
      </c>
      <c r="H52" s="30" t="s">
        <v>379</v>
      </c>
      <c r="I52" s="13">
        <v>2022</v>
      </c>
      <c r="J52" s="31">
        <v>44780</v>
      </c>
      <c r="K52" s="34" t="s">
        <v>380</v>
      </c>
      <c r="L52" s="31">
        <v>45694</v>
      </c>
      <c r="M52" s="13"/>
      <c r="N52" s="13"/>
      <c r="O52" s="15"/>
      <c r="P52" s="15"/>
      <c r="Q52" s="163" t="s">
        <v>381</v>
      </c>
      <c r="R52" s="204">
        <v>233880.9</v>
      </c>
      <c r="S52" s="33" t="s">
        <v>382</v>
      </c>
      <c r="T52" s="34" t="s">
        <v>45</v>
      </c>
    </row>
    <row r="53" spans="1:20" ht="78.75" customHeight="1">
      <c r="A53" s="82">
        <v>48</v>
      </c>
      <c r="B53" s="67" t="s">
        <v>303</v>
      </c>
      <c r="C53" s="86" t="s">
        <v>341</v>
      </c>
      <c r="D53" s="29" t="s">
        <v>383</v>
      </c>
      <c r="E53" s="185" t="s">
        <v>384</v>
      </c>
      <c r="F53" s="191" t="s">
        <v>971</v>
      </c>
      <c r="G53" s="202" t="s">
        <v>384</v>
      </c>
      <c r="H53" s="30" t="s">
        <v>385</v>
      </c>
      <c r="I53" s="13">
        <v>2022</v>
      </c>
      <c r="J53" s="31">
        <v>44778</v>
      </c>
      <c r="K53" s="34" t="s">
        <v>386</v>
      </c>
      <c r="L53" s="31">
        <v>44961</v>
      </c>
      <c r="M53" s="13"/>
      <c r="N53" s="34" t="s">
        <v>387</v>
      </c>
      <c r="O53" s="38" t="s">
        <v>388</v>
      </c>
      <c r="P53" s="15"/>
      <c r="Q53" s="163" t="s">
        <v>389</v>
      </c>
      <c r="R53" s="204">
        <v>0</v>
      </c>
      <c r="S53" s="33" t="s">
        <v>109</v>
      </c>
      <c r="T53" s="34" t="s">
        <v>45</v>
      </c>
    </row>
    <row r="54" spans="1:20" ht="60" customHeight="1">
      <c r="A54" s="28">
        <v>49</v>
      </c>
      <c r="B54" s="67" t="s">
        <v>303</v>
      </c>
      <c r="C54" s="86" t="s">
        <v>341</v>
      </c>
      <c r="D54" s="29" t="s">
        <v>390</v>
      </c>
      <c r="E54" s="185" t="s">
        <v>391</v>
      </c>
      <c r="F54" s="191" t="s">
        <v>972</v>
      </c>
      <c r="G54" s="186" t="s">
        <v>391</v>
      </c>
      <c r="H54" s="30" t="s">
        <v>392</v>
      </c>
      <c r="I54" s="13">
        <v>2022</v>
      </c>
      <c r="J54" s="31">
        <v>44778</v>
      </c>
      <c r="K54" s="34" t="s">
        <v>393</v>
      </c>
      <c r="L54" s="31">
        <v>44930</v>
      </c>
      <c r="M54" s="13"/>
      <c r="N54" s="34" t="s">
        <v>394</v>
      </c>
      <c r="O54" s="15"/>
      <c r="P54" s="15"/>
      <c r="Q54" s="163" t="s">
        <v>395</v>
      </c>
      <c r="R54" s="204">
        <v>0</v>
      </c>
      <c r="S54" s="33" t="s">
        <v>311</v>
      </c>
      <c r="T54" s="34" t="s">
        <v>34</v>
      </c>
    </row>
    <row r="55" spans="1:20" ht="75.75" customHeight="1">
      <c r="A55" s="82">
        <v>50</v>
      </c>
      <c r="B55" s="81" t="s">
        <v>396</v>
      </c>
      <c r="C55" s="86" t="s">
        <v>397</v>
      </c>
      <c r="D55" s="35" t="s">
        <v>398</v>
      </c>
      <c r="E55" s="185" t="s">
        <v>399</v>
      </c>
      <c r="F55" s="191" t="s">
        <v>973</v>
      </c>
      <c r="G55" s="201" t="s">
        <v>399</v>
      </c>
      <c r="H55" s="30" t="s">
        <v>400</v>
      </c>
      <c r="I55" s="13">
        <v>2022</v>
      </c>
      <c r="J55" s="31">
        <v>44778</v>
      </c>
      <c r="K55" s="34" t="s">
        <v>401</v>
      </c>
      <c r="L55" s="31">
        <v>44961</v>
      </c>
      <c r="M55" s="13"/>
      <c r="N55" s="34" t="s">
        <v>402</v>
      </c>
      <c r="O55" s="38" t="s">
        <v>403</v>
      </c>
      <c r="P55" s="15"/>
      <c r="Q55" s="85">
        <v>2854376.13</v>
      </c>
      <c r="R55" s="205">
        <v>0</v>
      </c>
      <c r="S55" s="56" t="s">
        <v>311</v>
      </c>
      <c r="T55" s="34" t="s">
        <v>45</v>
      </c>
    </row>
    <row r="56" spans="1:20" ht="78.75" customHeight="1">
      <c r="A56" s="28">
        <v>51</v>
      </c>
      <c r="B56" s="169" t="s">
        <v>404</v>
      </c>
      <c r="C56" s="86" t="s">
        <v>405</v>
      </c>
      <c r="D56" s="43" t="s">
        <v>406</v>
      </c>
      <c r="E56" s="185" t="s">
        <v>407</v>
      </c>
      <c r="F56" s="191">
        <v>35323</v>
      </c>
      <c r="G56" s="223" t="s">
        <v>407</v>
      </c>
      <c r="H56" s="30" t="s">
        <v>408</v>
      </c>
      <c r="I56" s="13">
        <v>2022</v>
      </c>
      <c r="J56" s="31">
        <v>44778</v>
      </c>
      <c r="K56" s="34" t="s">
        <v>409</v>
      </c>
      <c r="L56" s="31">
        <v>44899</v>
      </c>
      <c r="M56" s="13"/>
      <c r="N56" s="39" t="s">
        <v>410</v>
      </c>
      <c r="O56" s="38" t="s">
        <v>411</v>
      </c>
      <c r="P56" s="15"/>
      <c r="Q56" s="52">
        <v>1201473.3899999999</v>
      </c>
      <c r="R56" s="208">
        <v>795985.98</v>
      </c>
      <c r="S56" s="73" t="s">
        <v>412</v>
      </c>
      <c r="T56" s="34" t="s">
        <v>45</v>
      </c>
    </row>
    <row r="57" spans="1:20" ht="108" customHeight="1">
      <c r="A57" s="82">
        <v>52</v>
      </c>
      <c r="B57" s="169" t="s">
        <v>413</v>
      </c>
      <c r="C57" s="86" t="s">
        <v>414</v>
      </c>
      <c r="D57" s="43" t="s">
        <v>415</v>
      </c>
      <c r="E57" s="185" t="s">
        <v>416</v>
      </c>
      <c r="F57" s="191" t="s">
        <v>955</v>
      </c>
      <c r="G57" s="223" t="s">
        <v>416</v>
      </c>
      <c r="H57" s="30" t="s">
        <v>417</v>
      </c>
      <c r="I57" s="13">
        <v>2022</v>
      </c>
      <c r="J57" s="31">
        <v>44778</v>
      </c>
      <c r="K57" s="34" t="s">
        <v>418</v>
      </c>
      <c r="L57" s="58">
        <v>45050</v>
      </c>
      <c r="M57" s="13"/>
      <c r="N57" s="34" t="s">
        <v>419</v>
      </c>
      <c r="O57" s="38" t="s">
        <v>420</v>
      </c>
      <c r="P57" s="15"/>
      <c r="Q57" s="52">
        <v>6122128.2400000002</v>
      </c>
      <c r="R57" s="208">
        <v>0</v>
      </c>
      <c r="S57" s="73" t="s">
        <v>421</v>
      </c>
      <c r="T57" s="34" t="s">
        <v>45</v>
      </c>
    </row>
    <row r="58" spans="1:20" ht="141.75" customHeight="1">
      <c r="A58" s="28">
        <v>53</v>
      </c>
      <c r="B58" s="81" t="s">
        <v>396</v>
      </c>
      <c r="C58" s="86" t="s">
        <v>422</v>
      </c>
      <c r="D58" s="35" t="s">
        <v>423</v>
      </c>
      <c r="E58" s="185" t="s">
        <v>424</v>
      </c>
      <c r="F58" s="191" t="s">
        <v>974</v>
      </c>
      <c r="G58" s="201" t="s">
        <v>424</v>
      </c>
      <c r="H58" s="30" t="s">
        <v>425</v>
      </c>
      <c r="I58" s="13">
        <v>2022</v>
      </c>
      <c r="J58" s="34" t="s">
        <v>426</v>
      </c>
      <c r="K58" s="34" t="s">
        <v>427</v>
      </c>
      <c r="L58" s="34" t="s">
        <v>428</v>
      </c>
      <c r="M58" s="13"/>
      <c r="N58" s="34" t="s">
        <v>429</v>
      </c>
      <c r="O58" s="38" t="s">
        <v>430</v>
      </c>
      <c r="P58" s="15"/>
      <c r="Q58" s="85">
        <v>2707500</v>
      </c>
      <c r="R58" s="208">
        <v>0</v>
      </c>
      <c r="S58" s="73" t="s">
        <v>431</v>
      </c>
      <c r="T58" s="34" t="s">
        <v>45</v>
      </c>
    </row>
    <row r="59" spans="1:20" ht="97.5" customHeight="1">
      <c r="A59" s="82">
        <v>54</v>
      </c>
      <c r="B59" s="67" t="s">
        <v>333</v>
      </c>
      <c r="C59" s="86" t="s">
        <v>334</v>
      </c>
      <c r="D59" s="29" t="s">
        <v>432</v>
      </c>
      <c r="E59" s="185" t="s">
        <v>433</v>
      </c>
      <c r="F59" s="191" t="s">
        <v>946</v>
      </c>
      <c r="G59" s="221" t="s">
        <v>433</v>
      </c>
      <c r="H59" s="30" t="s">
        <v>434</v>
      </c>
      <c r="I59" s="13">
        <v>2022</v>
      </c>
      <c r="J59" s="31">
        <v>44777</v>
      </c>
      <c r="K59" s="34" t="s">
        <v>435</v>
      </c>
      <c r="L59" s="31">
        <v>44929</v>
      </c>
      <c r="M59" s="13"/>
      <c r="N59" s="34" t="s">
        <v>436</v>
      </c>
      <c r="O59" s="15"/>
      <c r="P59" s="15"/>
      <c r="Q59" s="177">
        <f>3653849.99+7542504.95</f>
        <v>11196354.940000001</v>
      </c>
      <c r="R59" s="206">
        <f>3653849.99+7542504.95</f>
        <v>11196354.940000001</v>
      </c>
      <c r="S59" s="73" t="s">
        <v>295</v>
      </c>
      <c r="T59" s="34" t="s">
        <v>34</v>
      </c>
    </row>
    <row r="60" spans="1:20" ht="104.25" customHeight="1">
      <c r="A60" s="28">
        <v>55</v>
      </c>
      <c r="B60" s="169" t="s">
        <v>65</v>
      </c>
      <c r="C60" s="86" t="s">
        <v>66</v>
      </c>
      <c r="D60" s="43" t="s">
        <v>437</v>
      </c>
      <c r="E60" s="185" t="s">
        <v>438</v>
      </c>
      <c r="F60" s="191" t="s">
        <v>940</v>
      </c>
      <c r="G60" s="223" t="s">
        <v>438</v>
      </c>
      <c r="H60" s="30" t="s">
        <v>439</v>
      </c>
      <c r="I60" s="13">
        <v>2022</v>
      </c>
      <c r="J60" s="27"/>
      <c r="K60" s="13"/>
      <c r="L60" s="27"/>
      <c r="M60" s="13"/>
      <c r="N60" s="13"/>
      <c r="O60" s="15"/>
      <c r="P60" s="15"/>
      <c r="Q60" s="177">
        <v>102917622.72</v>
      </c>
      <c r="R60" s="206">
        <f>4680000+1653000+43886273.68</f>
        <v>50219273.68</v>
      </c>
      <c r="S60" s="73" t="s">
        <v>440</v>
      </c>
      <c r="T60" s="34" t="s">
        <v>45</v>
      </c>
    </row>
    <row r="61" spans="1:20" ht="103.5" customHeight="1">
      <c r="A61" s="82">
        <v>56</v>
      </c>
      <c r="B61" s="169" t="s">
        <v>441</v>
      </c>
      <c r="C61" s="86" t="s">
        <v>236</v>
      </c>
      <c r="D61" s="43" t="s">
        <v>442</v>
      </c>
      <c r="E61" s="185" t="s">
        <v>443</v>
      </c>
      <c r="F61" s="191" t="s">
        <v>956</v>
      </c>
      <c r="G61" s="223" t="s">
        <v>443</v>
      </c>
      <c r="H61" s="30" t="s">
        <v>444</v>
      </c>
      <c r="I61" s="13">
        <v>2022</v>
      </c>
      <c r="J61" s="59">
        <v>44778</v>
      </c>
      <c r="K61" s="34" t="s">
        <v>445</v>
      </c>
      <c r="L61" s="31">
        <v>45050</v>
      </c>
      <c r="M61" s="13"/>
      <c r="N61" s="34" t="s">
        <v>446</v>
      </c>
      <c r="O61" s="60" t="s">
        <v>447</v>
      </c>
      <c r="P61" s="15"/>
      <c r="Q61" s="177">
        <v>5503425.8300000001</v>
      </c>
      <c r="R61" s="206">
        <f>814340.88+1560725.98+1017841.72</f>
        <v>3392908.58</v>
      </c>
      <c r="S61" s="73" t="s">
        <v>448</v>
      </c>
      <c r="T61" s="34" t="s">
        <v>45</v>
      </c>
    </row>
    <row r="62" spans="1:20" ht="90.75" customHeight="1">
      <c r="A62" s="28">
        <v>57</v>
      </c>
      <c r="B62" s="81" t="s">
        <v>162</v>
      </c>
      <c r="C62" s="86" t="s">
        <v>163</v>
      </c>
      <c r="D62" s="29" t="s">
        <v>449</v>
      </c>
      <c r="E62" s="185" t="s">
        <v>450</v>
      </c>
      <c r="F62" s="191" t="s">
        <v>943</v>
      </c>
      <c r="G62" s="186" t="s">
        <v>450</v>
      </c>
      <c r="H62" s="30" t="s">
        <v>451</v>
      </c>
      <c r="I62" s="13">
        <v>2022</v>
      </c>
      <c r="J62" s="31">
        <v>44805</v>
      </c>
      <c r="K62" s="34" t="s">
        <v>452</v>
      </c>
      <c r="L62" s="31">
        <v>44985</v>
      </c>
      <c r="M62" s="13"/>
      <c r="N62" s="34" t="s">
        <v>453</v>
      </c>
      <c r="O62" s="15"/>
      <c r="P62" s="15"/>
      <c r="Q62" s="177">
        <v>2309854.25</v>
      </c>
      <c r="R62" s="206">
        <v>2309854.25</v>
      </c>
      <c r="S62" s="73" t="s">
        <v>161</v>
      </c>
      <c r="T62" s="34" t="s">
        <v>34</v>
      </c>
    </row>
    <row r="63" spans="1:20" ht="72" customHeight="1">
      <c r="A63" s="82">
        <v>58</v>
      </c>
      <c r="B63" s="67" t="s">
        <v>454</v>
      </c>
      <c r="C63" s="180" t="s">
        <v>455</v>
      </c>
      <c r="D63" s="29" t="s">
        <v>456</v>
      </c>
      <c r="E63" s="185" t="s">
        <v>457</v>
      </c>
      <c r="F63" s="191">
        <v>35347</v>
      </c>
      <c r="G63" s="186" t="s">
        <v>457</v>
      </c>
      <c r="H63" s="30" t="s">
        <v>458</v>
      </c>
      <c r="I63" s="13">
        <v>2022</v>
      </c>
      <c r="J63" s="31">
        <v>44777</v>
      </c>
      <c r="K63" s="189" t="s">
        <v>459</v>
      </c>
      <c r="L63" s="31">
        <v>44868</v>
      </c>
      <c r="M63" s="13"/>
      <c r="N63" s="34" t="s">
        <v>460</v>
      </c>
      <c r="O63" s="38" t="s">
        <v>461</v>
      </c>
      <c r="P63" s="61"/>
      <c r="Q63" s="177" t="s">
        <v>462</v>
      </c>
      <c r="R63" s="206">
        <v>190479.41</v>
      </c>
      <c r="S63" s="33" t="s">
        <v>421</v>
      </c>
      <c r="T63" s="34" t="s">
        <v>34</v>
      </c>
    </row>
    <row r="64" spans="1:20" ht="74.25" customHeight="1">
      <c r="A64" s="28">
        <v>59</v>
      </c>
      <c r="B64" s="67" t="s">
        <v>454</v>
      </c>
      <c r="C64" s="86" t="s">
        <v>455</v>
      </c>
      <c r="D64" s="29" t="s">
        <v>463</v>
      </c>
      <c r="E64" s="185" t="s">
        <v>464</v>
      </c>
      <c r="F64" s="191">
        <v>35348</v>
      </c>
      <c r="G64" s="202" t="s">
        <v>464</v>
      </c>
      <c r="H64" s="30" t="s">
        <v>465</v>
      </c>
      <c r="I64" s="13">
        <v>2022</v>
      </c>
      <c r="J64" s="31">
        <v>44791</v>
      </c>
      <c r="K64" s="34" t="s">
        <v>466</v>
      </c>
      <c r="L64" s="59">
        <v>44943</v>
      </c>
      <c r="M64" s="13"/>
      <c r="N64" s="13"/>
      <c r="O64" s="38" t="s">
        <v>467</v>
      </c>
      <c r="P64" s="61"/>
      <c r="Q64" s="177" t="s">
        <v>468</v>
      </c>
      <c r="R64" s="206">
        <v>849081.33</v>
      </c>
      <c r="S64" s="33" t="s">
        <v>161</v>
      </c>
      <c r="T64" s="34" t="s">
        <v>34</v>
      </c>
    </row>
    <row r="65" spans="1:20" ht="78.75" customHeight="1">
      <c r="A65" s="82">
        <v>60</v>
      </c>
      <c r="B65" s="53" t="s">
        <v>288</v>
      </c>
      <c r="C65" s="86" t="s">
        <v>289</v>
      </c>
      <c r="D65" s="29" t="s">
        <v>469</v>
      </c>
      <c r="E65" s="185" t="s">
        <v>470</v>
      </c>
      <c r="F65" s="191">
        <v>35345</v>
      </c>
      <c r="G65" s="202" t="s">
        <v>470</v>
      </c>
      <c r="H65" s="30" t="s">
        <v>471</v>
      </c>
      <c r="I65" s="13">
        <v>2022</v>
      </c>
      <c r="J65" s="31">
        <v>44778</v>
      </c>
      <c r="K65" s="13"/>
      <c r="L65" s="31">
        <v>45020</v>
      </c>
      <c r="M65" s="13"/>
      <c r="N65" s="34" t="s">
        <v>472</v>
      </c>
      <c r="O65" s="38" t="s">
        <v>473</v>
      </c>
      <c r="P65" s="61"/>
      <c r="Q65" s="177">
        <v>8360111.25</v>
      </c>
      <c r="R65" s="206">
        <v>85698.7</v>
      </c>
      <c r="S65" s="33" t="s">
        <v>140</v>
      </c>
      <c r="T65" s="34" t="s">
        <v>34</v>
      </c>
    </row>
    <row r="66" spans="1:20" ht="121.5" customHeight="1">
      <c r="A66" s="28">
        <v>61</v>
      </c>
      <c r="B66" s="81" t="s">
        <v>162</v>
      </c>
      <c r="C66" s="86" t="s">
        <v>163</v>
      </c>
      <c r="D66" s="29" t="s">
        <v>474</v>
      </c>
      <c r="E66" s="185" t="s">
        <v>475</v>
      </c>
      <c r="F66" s="191">
        <v>40498</v>
      </c>
      <c r="G66" s="221" t="s">
        <v>475</v>
      </c>
      <c r="H66" s="30" t="s">
        <v>476</v>
      </c>
      <c r="I66" s="13">
        <v>2022</v>
      </c>
      <c r="J66" s="31">
        <v>44816</v>
      </c>
      <c r="K66" s="13"/>
      <c r="L66" s="31">
        <v>44968</v>
      </c>
      <c r="M66" s="13"/>
      <c r="N66" s="13"/>
      <c r="O66" s="38" t="s">
        <v>477</v>
      </c>
      <c r="P66" s="61"/>
      <c r="Q66" s="177" t="s">
        <v>478</v>
      </c>
      <c r="R66" s="206">
        <v>0</v>
      </c>
      <c r="S66" s="33" t="s">
        <v>109</v>
      </c>
      <c r="T66" s="34" t="s">
        <v>34</v>
      </c>
    </row>
    <row r="67" spans="1:20" ht="72.75" customHeight="1">
      <c r="A67" s="82">
        <v>62</v>
      </c>
      <c r="B67" s="67" t="s">
        <v>479</v>
      </c>
      <c r="C67" s="86" t="s">
        <v>480</v>
      </c>
      <c r="D67" s="29" t="s">
        <v>481</v>
      </c>
      <c r="E67" s="185" t="s">
        <v>482</v>
      </c>
      <c r="F67" s="191">
        <v>40650</v>
      </c>
      <c r="G67" s="202" t="s">
        <v>482</v>
      </c>
      <c r="H67" s="30" t="s">
        <v>483</v>
      </c>
      <c r="I67" s="13">
        <v>2022</v>
      </c>
      <c r="J67" s="31">
        <v>44791</v>
      </c>
      <c r="K67" s="34" t="s">
        <v>484</v>
      </c>
      <c r="L67" s="62">
        <v>44974</v>
      </c>
      <c r="M67" s="13"/>
      <c r="N67" s="13"/>
      <c r="O67" s="46" t="s">
        <v>485</v>
      </c>
      <c r="P67" s="63"/>
      <c r="Q67" s="177" t="s">
        <v>486</v>
      </c>
      <c r="R67" s="206">
        <v>818815.73</v>
      </c>
      <c r="S67" s="33" t="s">
        <v>487</v>
      </c>
      <c r="T67" s="34" t="s">
        <v>45</v>
      </c>
    </row>
    <row r="68" spans="1:20" ht="70.5" customHeight="1">
      <c r="A68" s="28">
        <v>63</v>
      </c>
      <c r="B68" s="67" t="s">
        <v>396</v>
      </c>
      <c r="C68" s="86" t="s">
        <v>488</v>
      </c>
      <c r="D68" s="29" t="s">
        <v>976</v>
      </c>
      <c r="E68" s="185" t="s">
        <v>489</v>
      </c>
      <c r="F68" s="191">
        <v>40654</v>
      </c>
      <c r="G68" s="202" t="s">
        <v>489</v>
      </c>
      <c r="H68" s="30" t="s">
        <v>490</v>
      </c>
      <c r="I68" s="13">
        <v>2022</v>
      </c>
      <c r="J68" s="31">
        <v>44790</v>
      </c>
      <c r="K68" s="34"/>
      <c r="L68" s="34" t="s">
        <v>491</v>
      </c>
      <c r="M68" s="13"/>
      <c r="N68" s="13"/>
      <c r="O68" s="46" t="s">
        <v>492</v>
      </c>
      <c r="P68" s="63"/>
      <c r="Q68" s="177" t="s">
        <v>493</v>
      </c>
      <c r="R68" s="206">
        <v>0</v>
      </c>
      <c r="S68" s="55" t="s">
        <v>494</v>
      </c>
      <c r="T68" s="34" t="s">
        <v>34</v>
      </c>
    </row>
    <row r="69" spans="1:20" ht="113.25" customHeight="1">
      <c r="A69" s="82">
        <v>64</v>
      </c>
      <c r="B69" s="67" t="s">
        <v>356</v>
      </c>
      <c r="C69" s="64" t="s">
        <v>357</v>
      </c>
      <c r="D69" s="64" t="s">
        <v>495</v>
      </c>
      <c r="E69" s="185" t="s">
        <v>496</v>
      </c>
      <c r="F69" s="191">
        <v>40642</v>
      </c>
      <c r="G69" s="225" t="s">
        <v>496</v>
      </c>
      <c r="H69" s="30" t="s">
        <v>497</v>
      </c>
      <c r="I69" s="13">
        <v>2022</v>
      </c>
      <c r="J69" s="31">
        <v>44791</v>
      </c>
      <c r="K69" s="65"/>
      <c r="L69" s="31">
        <v>44943</v>
      </c>
      <c r="M69" s="66"/>
      <c r="N69" s="67" t="s">
        <v>498</v>
      </c>
      <c r="O69" s="68"/>
      <c r="P69" s="69"/>
      <c r="Q69" s="177">
        <v>2430443.9500000002</v>
      </c>
      <c r="R69" s="206">
        <v>2430443.9500000002</v>
      </c>
      <c r="S69" s="86" t="s">
        <v>494</v>
      </c>
      <c r="T69" s="34" t="s">
        <v>34</v>
      </c>
    </row>
    <row r="70" spans="1:20" ht="81.75" customHeight="1">
      <c r="A70" s="28">
        <v>65</v>
      </c>
      <c r="B70" s="168" t="s">
        <v>499</v>
      </c>
      <c r="C70" s="86" t="s">
        <v>500</v>
      </c>
      <c r="D70" s="29" t="s">
        <v>501</v>
      </c>
      <c r="E70" s="185" t="s">
        <v>502</v>
      </c>
      <c r="F70" s="191">
        <v>44941</v>
      </c>
      <c r="G70" s="186" t="s">
        <v>502</v>
      </c>
      <c r="H70" s="30" t="s">
        <v>503</v>
      </c>
      <c r="I70" s="13">
        <v>2022</v>
      </c>
      <c r="J70" s="31">
        <v>44774</v>
      </c>
      <c r="K70" s="65"/>
      <c r="L70" s="31">
        <v>45138</v>
      </c>
      <c r="M70" s="66"/>
      <c r="N70" s="66"/>
      <c r="O70" s="70"/>
      <c r="P70" s="69"/>
      <c r="Q70" s="177">
        <v>8437494.8599999994</v>
      </c>
      <c r="R70" s="206">
        <v>5131245.29</v>
      </c>
      <c r="S70" s="73" t="s">
        <v>504</v>
      </c>
      <c r="T70" s="34" t="s">
        <v>45</v>
      </c>
    </row>
    <row r="71" spans="1:20" ht="67.5" customHeight="1">
      <c r="A71" s="82">
        <v>66</v>
      </c>
      <c r="B71" s="67" t="s">
        <v>505</v>
      </c>
      <c r="C71" s="174" t="s">
        <v>947</v>
      </c>
      <c r="D71" s="29" t="s">
        <v>506</v>
      </c>
      <c r="E71" s="185" t="s">
        <v>507</v>
      </c>
      <c r="F71" s="191">
        <v>59452</v>
      </c>
      <c r="G71" s="225" t="s">
        <v>507</v>
      </c>
      <c r="H71" s="30" t="s">
        <v>508</v>
      </c>
      <c r="I71" s="13">
        <v>2022</v>
      </c>
      <c r="J71" s="31">
        <v>44809</v>
      </c>
      <c r="K71" s="66"/>
      <c r="L71" s="72">
        <v>44869</v>
      </c>
      <c r="M71" s="73"/>
      <c r="N71" s="66"/>
      <c r="O71" s="63"/>
      <c r="P71" s="74"/>
      <c r="Q71" s="177" t="s">
        <v>509</v>
      </c>
      <c r="R71" s="206" t="s">
        <v>509</v>
      </c>
      <c r="S71" s="77"/>
      <c r="T71" s="34" t="s">
        <v>34</v>
      </c>
    </row>
    <row r="72" spans="1:20" ht="84" customHeight="1">
      <c r="A72" s="28">
        <v>67</v>
      </c>
      <c r="B72" s="67" t="s">
        <v>510</v>
      </c>
      <c r="C72" s="86" t="s">
        <v>511</v>
      </c>
      <c r="D72" s="29" t="s">
        <v>512</v>
      </c>
      <c r="E72" s="185" t="s">
        <v>513</v>
      </c>
      <c r="F72" s="191">
        <v>40676</v>
      </c>
      <c r="G72" s="225" t="s">
        <v>513</v>
      </c>
      <c r="H72" s="30" t="s">
        <v>514</v>
      </c>
      <c r="I72" s="13">
        <v>2022</v>
      </c>
      <c r="J72" s="31">
        <v>44796</v>
      </c>
      <c r="K72" s="66"/>
      <c r="L72" s="72">
        <v>45344</v>
      </c>
      <c r="M72" s="73"/>
      <c r="N72" s="66"/>
      <c r="O72" s="15"/>
      <c r="P72" s="74"/>
      <c r="Q72" s="177" t="s">
        <v>515</v>
      </c>
      <c r="R72" s="206">
        <v>301499.25</v>
      </c>
      <c r="S72" s="76" t="s">
        <v>133</v>
      </c>
      <c r="T72" s="34" t="s">
        <v>34</v>
      </c>
    </row>
    <row r="73" spans="1:20" ht="76.5" customHeight="1">
      <c r="A73" s="82">
        <v>68</v>
      </c>
      <c r="B73" s="81" t="s">
        <v>162</v>
      </c>
      <c r="C73" s="86" t="s">
        <v>163</v>
      </c>
      <c r="D73" s="29" t="s">
        <v>516</v>
      </c>
      <c r="E73" s="185" t="s">
        <v>517</v>
      </c>
      <c r="F73" s="191">
        <v>40655</v>
      </c>
      <c r="G73" s="225" t="s">
        <v>517</v>
      </c>
      <c r="H73" s="30" t="s">
        <v>518</v>
      </c>
      <c r="I73" s="13">
        <v>2022</v>
      </c>
      <c r="J73" s="31">
        <v>44783</v>
      </c>
      <c r="K73" s="66"/>
      <c r="L73" s="31">
        <v>45086</v>
      </c>
      <c r="M73" s="66"/>
      <c r="N73" s="66"/>
      <c r="O73" s="38" t="s">
        <v>519</v>
      </c>
      <c r="P73" s="74"/>
      <c r="Q73" s="177" t="s">
        <v>520</v>
      </c>
      <c r="R73" s="206">
        <v>0</v>
      </c>
      <c r="S73" s="77" t="s">
        <v>521</v>
      </c>
      <c r="T73" s="34" t="s">
        <v>34</v>
      </c>
    </row>
    <row r="74" spans="1:20" ht="54" customHeight="1">
      <c r="A74" s="28">
        <v>69</v>
      </c>
      <c r="B74" s="168" t="s">
        <v>522</v>
      </c>
      <c r="C74" s="86" t="s">
        <v>523</v>
      </c>
      <c r="D74" s="29" t="s">
        <v>501</v>
      </c>
      <c r="E74" s="185" t="s">
        <v>524</v>
      </c>
      <c r="F74" s="191">
        <v>44680</v>
      </c>
      <c r="G74" s="186" t="s">
        <v>524</v>
      </c>
      <c r="H74" s="78" t="s">
        <v>525</v>
      </c>
      <c r="I74" s="13">
        <v>2022</v>
      </c>
      <c r="J74" s="79">
        <v>44774</v>
      </c>
      <c r="K74" s="80"/>
      <c r="L74" s="79">
        <v>45138</v>
      </c>
      <c r="M74" s="80"/>
      <c r="N74" s="80"/>
      <c r="O74" s="80"/>
      <c r="P74" s="70"/>
      <c r="Q74" s="177">
        <v>14721618.289999999</v>
      </c>
      <c r="R74" s="206">
        <v>13427765.029999999</v>
      </c>
      <c r="S74" s="77" t="s">
        <v>504</v>
      </c>
      <c r="T74" s="34" t="s">
        <v>45</v>
      </c>
    </row>
    <row r="75" spans="1:20" ht="136.5" customHeight="1">
      <c r="A75" s="82">
        <v>70</v>
      </c>
      <c r="B75" s="81" t="s">
        <v>162</v>
      </c>
      <c r="C75" s="86" t="s">
        <v>163</v>
      </c>
      <c r="D75" s="54" t="s">
        <v>526</v>
      </c>
      <c r="E75" s="185" t="s">
        <v>527</v>
      </c>
      <c r="F75" s="191">
        <v>40677</v>
      </c>
      <c r="G75" s="225" t="s">
        <v>527</v>
      </c>
      <c r="H75" s="78" t="s">
        <v>528</v>
      </c>
      <c r="I75" s="13">
        <v>2022</v>
      </c>
      <c r="J75" s="82" t="s">
        <v>529</v>
      </c>
      <c r="K75" s="82" t="s">
        <v>530</v>
      </c>
      <c r="L75" s="83">
        <v>44979</v>
      </c>
      <c r="M75" s="84"/>
      <c r="N75" s="84"/>
      <c r="O75" s="84"/>
      <c r="P75" s="84"/>
      <c r="Q75" s="177" t="s">
        <v>531</v>
      </c>
      <c r="R75" s="206">
        <v>1540894.7</v>
      </c>
      <c r="S75" s="86" t="s">
        <v>109</v>
      </c>
      <c r="T75" s="34" t="s">
        <v>34</v>
      </c>
    </row>
    <row r="76" spans="1:20" ht="126.75" customHeight="1">
      <c r="A76" s="28">
        <v>71</v>
      </c>
      <c r="B76" s="81" t="s">
        <v>162</v>
      </c>
      <c r="C76" s="86" t="s">
        <v>163</v>
      </c>
      <c r="D76" s="88" t="s">
        <v>532</v>
      </c>
      <c r="E76" s="185" t="s">
        <v>533</v>
      </c>
      <c r="F76" s="191">
        <v>71693</v>
      </c>
      <c r="G76" s="187" t="s">
        <v>533</v>
      </c>
      <c r="H76" s="78" t="s">
        <v>534</v>
      </c>
      <c r="I76" s="13">
        <v>2022</v>
      </c>
      <c r="J76" s="79">
        <v>44798</v>
      </c>
      <c r="K76" s="82" t="s">
        <v>535</v>
      </c>
      <c r="L76" s="82" t="s">
        <v>536</v>
      </c>
      <c r="M76" s="89"/>
      <c r="N76" s="82" t="s">
        <v>537</v>
      </c>
      <c r="O76" s="84"/>
      <c r="P76" s="84"/>
      <c r="Q76" s="177">
        <v>3315022.66</v>
      </c>
      <c r="R76" s="206">
        <v>0</v>
      </c>
      <c r="S76" s="90" t="s">
        <v>311</v>
      </c>
      <c r="T76" s="34" t="s">
        <v>34</v>
      </c>
    </row>
    <row r="77" spans="1:20" ht="95.25" customHeight="1">
      <c r="A77" s="82">
        <v>72</v>
      </c>
      <c r="B77" s="81" t="s">
        <v>162</v>
      </c>
      <c r="C77" s="86" t="s">
        <v>163</v>
      </c>
      <c r="D77" s="88" t="s">
        <v>538</v>
      </c>
      <c r="E77" s="185" t="s">
        <v>539</v>
      </c>
      <c r="F77" s="191">
        <v>71692</v>
      </c>
      <c r="G77" s="226" t="s">
        <v>539</v>
      </c>
      <c r="H77" s="78" t="s">
        <v>540</v>
      </c>
      <c r="I77" s="13">
        <v>2022</v>
      </c>
      <c r="J77" s="79">
        <v>44798</v>
      </c>
      <c r="K77" s="82" t="s">
        <v>541</v>
      </c>
      <c r="L77" s="92">
        <v>44950</v>
      </c>
      <c r="M77" s="84"/>
      <c r="N77" s="93" t="s">
        <v>542</v>
      </c>
      <c r="O77" s="82" t="s">
        <v>543</v>
      </c>
      <c r="P77" s="84"/>
      <c r="Q77" s="177" t="s">
        <v>544</v>
      </c>
      <c r="R77" s="206">
        <v>0</v>
      </c>
      <c r="S77" s="90" t="s">
        <v>133</v>
      </c>
      <c r="T77" s="34" t="s">
        <v>45</v>
      </c>
    </row>
    <row r="78" spans="1:20" ht="110.25" customHeight="1">
      <c r="A78" s="28">
        <v>73</v>
      </c>
      <c r="B78" s="170" t="s">
        <v>545</v>
      </c>
      <c r="C78" s="180" t="s">
        <v>101</v>
      </c>
      <c r="D78" s="91" t="s">
        <v>546</v>
      </c>
      <c r="E78" s="185" t="s">
        <v>547</v>
      </c>
      <c r="F78" s="191">
        <v>40690</v>
      </c>
      <c r="G78" s="226" t="s">
        <v>547</v>
      </c>
      <c r="H78" s="78" t="s">
        <v>548</v>
      </c>
      <c r="I78" s="13">
        <v>2022</v>
      </c>
      <c r="J78" s="79">
        <v>44796</v>
      </c>
      <c r="K78" s="183" t="s">
        <v>549</v>
      </c>
      <c r="L78" s="82" t="s">
        <v>550</v>
      </c>
      <c r="M78" s="84"/>
      <c r="N78" s="84"/>
      <c r="O78" s="84"/>
      <c r="P78" s="84"/>
      <c r="Q78" s="177" t="s">
        <v>551</v>
      </c>
      <c r="R78" s="206">
        <v>0</v>
      </c>
      <c r="S78" s="90" t="s">
        <v>109</v>
      </c>
      <c r="T78" s="34" t="s">
        <v>34</v>
      </c>
    </row>
    <row r="79" spans="1:20" ht="138.75" customHeight="1">
      <c r="A79" s="82">
        <v>74</v>
      </c>
      <c r="B79" s="101" t="s">
        <v>552</v>
      </c>
      <c r="C79" s="86" t="s">
        <v>236</v>
      </c>
      <c r="D79" s="94" t="s">
        <v>553</v>
      </c>
      <c r="E79" s="185" t="s">
        <v>554</v>
      </c>
      <c r="F79" s="191" t="s">
        <v>957</v>
      </c>
      <c r="G79" s="187" t="s">
        <v>554</v>
      </c>
      <c r="H79" s="78" t="s">
        <v>555</v>
      </c>
      <c r="I79" s="13">
        <v>2022</v>
      </c>
      <c r="J79" s="95">
        <v>44798</v>
      </c>
      <c r="K79" s="82" t="s">
        <v>556</v>
      </c>
      <c r="L79" s="96">
        <v>44919</v>
      </c>
      <c r="M79" s="89"/>
      <c r="N79" s="82" t="s">
        <v>557</v>
      </c>
      <c r="O79" s="86" t="s">
        <v>558</v>
      </c>
      <c r="P79" s="89"/>
      <c r="Q79" s="177">
        <v>1511085.22</v>
      </c>
      <c r="R79" s="206">
        <v>0</v>
      </c>
      <c r="S79" s="82" t="s">
        <v>133</v>
      </c>
      <c r="T79" s="34" t="s">
        <v>45</v>
      </c>
    </row>
    <row r="80" spans="1:20" ht="177.75" customHeight="1">
      <c r="A80" s="28">
        <v>75</v>
      </c>
      <c r="B80" s="171" t="s">
        <v>559</v>
      </c>
      <c r="C80" s="180" t="s">
        <v>560</v>
      </c>
      <c r="D80" s="88" t="s">
        <v>561</v>
      </c>
      <c r="E80" s="185" t="s">
        <v>562</v>
      </c>
      <c r="F80" s="191">
        <v>40519</v>
      </c>
      <c r="G80" s="225" t="s">
        <v>562</v>
      </c>
      <c r="H80" s="78" t="s">
        <v>563</v>
      </c>
      <c r="I80" s="13">
        <v>2022</v>
      </c>
      <c r="J80" s="95">
        <v>44798</v>
      </c>
      <c r="K80" s="16"/>
      <c r="L80" s="97">
        <v>44858</v>
      </c>
      <c r="M80" s="89"/>
      <c r="N80" s="89"/>
      <c r="O80" s="89"/>
      <c r="P80" s="89"/>
      <c r="Q80" s="177">
        <v>2800</v>
      </c>
      <c r="R80" s="206">
        <v>2800</v>
      </c>
      <c r="S80" s="96"/>
      <c r="T80" s="34" t="s">
        <v>34</v>
      </c>
    </row>
    <row r="81" spans="1:20" ht="138" customHeight="1">
      <c r="A81" s="82">
        <v>76</v>
      </c>
      <c r="B81" s="101" t="s">
        <v>564</v>
      </c>
      <c r="C81" s="86" t="s">
        <v>565</v>
      </c>
      <c r="D81" s="94" t="s">
        <v>566</v>
      </c>
      <c r="E81" s="185" t="s">
        <v>567</v>
      </c>
      <c r="F81" s="191">
        <v>40716</v>
      </c>
      <c r="G81" s="227" t="s">
        <v>567</v>
      </c>
      <c r="H81" s="78" t="s">
        <v>568</v>
      </c>
      <c r="I81" s="13">
        <v>2022</v>
      </c>
      <c r="J81" s="95">
        <v>44792</v>
      </c>
      <c r="K81" s="16"/>
      <c r="L81" s="96">
        <v>44890</v>
      </c>
      <c r="M81" s="89"/>
      <c r="N81" s="89"/>
      <c r="O81" s="89"/>
      <c r="P81" s="89"/>
      <c r="Q81" s="177" t="s">
        <v>569</v>
      </c>
      <c r="R81" s="206">
        <v>11927202.529999999</v>
      </c>
      <c r="S81" s="82" t="s">
        <v>521</v>
      </c>
      <c r="T81" s="34" t="s">
        <v>34</v>
      </c>
    </row>
    <row r="82" spans="1:20" ht="54" customHeight="1">
      <c r="A82" s="28">
        <v>77</v>
      </c>
      <c r="B82" s="53" t="s">
        <v>570</v>
      </c>
      <c r="C82" s="180" t="s">
        <v>571</v>
      </c>
      <c r="D82" s="23" t="s">
        <v>572</v>
      </c>
      <c r="E82" s="185" t="s">
        <v>573</v>
      </c>
      <c r="F82" s="191">
        <v>52805</v>
      </c>
      <c r="G82" s="202" t="s">
        <v>573</v>
      </c>
      <c r="H82" s="78" t="s">
        <v>574</v>
      </c>
      <c r="I82" s="13">
        <v>2022</v>
      </c>
      <c r="J82" s="79">
        <v>44852</v>
      </c>
      <c r="K82" s="80"/>
      <c r="L82" s="92">
        <v>45216</v>
      </c>
      <c r="M82" s="84"/>
      <c r="N82" s="84"/>
      <c r="O82" s="84"/>
      <c r="P82" s="84"/>
      <c r="Q82" s="177">
        <v>174000</v>
      </c>
      <c r="R82" s="206">
        <v>34753.019999999997</v>
      </c>
      <c r="S82" s="55" t="s">
        <v>575</v>
      </c>
      <c r="T82" s="34" t="s">
        <v>45</v>
      </c>
    </row>
    <row r="83" spans="1:20" ht="95.25" customHeight="1">
      <c r="A83" s="82">
        <v>78</v>
      </c>
      <c r="B83" s="168" t="s">
        <v>110</v>
      </c>
      <c r="C83" s="86" t="s">
        <v>111</v>
      </c>
      <c r="D83" s="26" t="s">
        <v>576</v>
      </c>
      <c r="E83" s="185" t="s">
        <v>577</v>
      </c>
      <c r="F83" s="191">
        <v>40747</v>
      </c>
      <c r="G83" s="186" t="s">
        <v>577</v>
      </c>
      <c r="H83" s="78" t="s">
        <v>578</v>
      </c>
      <c r="I83" s="13">
        <v>2022</v>
      </c>
      <c r="J83" s="79">
        <v>44678</v>
      </c>
      <c r="K83" s="80"/>
      <c r="L83" s="98">
        <v>45042</v>
      </c>
      <c r="M83" s="84"/>
      <c r="N83" s="84"/>
      <c r="O83" s="84"/>
      <c r="P83" s="84"/>
      <c r="Q83" s="177">
        <v>4635958</v>
      </c>
      <c r="R83" s="206">
        <v>1087193.1200000001</v>
      </c>
      <c r="S83" s="54" t="s">
        <v>579</v>
      </c>
      <c r="T83" s="34" t="s">
        <v>45</v>
      </c>
    </row>
    <row r="84" spans="1:20" ht="54" customHeight="1">
      <c r="A84" s="28">
        <v>79</v>
      </c>
      <c r="B84" s="67" t="s">
        <v>356</v>
      </c>
      <c r="C84" s="86" t="s">
        <v>357</v>
      </c>
      <c r="D84" s="54" t="s">
        <v>580</v>
      </c>
      <c r="E84" s="185" t="s">
        <v>581</v>
      </c>
      <c r="F84" s="191">
        <v>46610</v>
      </c>
      <c r="G84" s="226" t="s">
        <v>581</v>
      </c>
      <c r="H84" s="78" t="s">
        <v>582</v>
      </c>
      <c r="I84" s="13">
        <v>2022</v>
      </c>
      <c r="J84" s="79">
        <v>44819</v>
      </c>
      <c r="K84" s="80"/>
      <c r="L84" s="92">
        <v>44940</v>
      </c>
      <c r="M84" s="84"/>
      <c r="N84" s="84"/>
      <c r="O84" s="82" t="s">
        <v>583</v>
      </c>
      <c r="P84" s="84"/>
      <c r="Q84" s="177" t="s">
        <v>584</v>
      </c>
      <c r="R84" s="206">
        <v>0</v>
      </c>
      <c r="S84" s="90" t="s">
        <v>133</v>
      </c>
      <c r="T84" s="34" t="s">
        <v>34</v>
      </c>
    </row>
    <row r="85" spans="1:20" ht="158.25" customHeight="1">
      <c r="A85" s="82">
        <v>80</v>
      </c>
      <c r="B85" s="171" t="s">
        <v>585</v>
      </c>
      <c r="C85" s="86" t="s">
        <v>586</v>
      </c>
      <c r="D85" s="86" t="s">
        <v>587</v>
      </c>
      <c r="E85" s="185" t="s">
        <v>588</v>
      </c>
      <c r="F85" s="191">
        <v>46609</v>
      </c>
      <c r="G85" s="225" t="s">
        <v>588</v>
      </c>
      <c r="H85" s="78" t="s">
        <v>589</v>
      </c>
      <c r="I85" s="13">
        <v>2022</v>
      </c>
      <c r="J85" s="79">
        <v>44820</v>
      </c>
      <c r="K85" s="82" t="s">
        <v>590</v>
      </c>
      <c r="L85" s="92">
        <v>44972</v>
      </c>
      <c r="M85" s="84"/>
      <c r="N85" s="84"/>
      <c r="O85" s="82" t="s">
        <v>591</v>
      </c>
      <c r="P85" s="84"/>
      <c r="Q85" s="177" t="s">
        <v>592</v>
      </c>
      <c r="R85" s="206">
        <v>554304.13</v>
      </c>
      <c r="S85" s="90" t="s">
        <v>593</v>
      </c>
      <c r="T85" s="34" t="s">
        <v>45</v>
      </c>
    </row>
    <row r="86" spans="1:20" ht="120.75" customHeight="1">
      <c r="A86" s="28">
        <v>81</v>
      </c>
      <c r="B86" s="67" t="s">
        <v>356</v>
      </c>
      <c r="C86" s="86" t="s">
        <v>357</v>
      </c>
      <c r="D86" s="94" t="s">
        <v>594</v>
      </c>
      <c r="E86" s="185" t="s">
        <v>595</v>
      </c>
      <c r="F86" s="191">
        <v>46517</v>
      </c>
      <c r="G86" s="225" t="s">
        <v>595</v>
      </c>
      <c r="H86" s="78" t="s">
        <v>596</v>
      </c>
      <c r="I86" s="13">
        <v>2022</v>
      </c>
      <c r="J86" s="79">
        <v>44820</v>
      </c>
      <c r="K86" s="80"/>
      <c r="L86" s="92">
        <v>44910</v>
      </c>
      <c r="M86" s="84"/>
      <c r="N86" s="84"/>
      <c r="O86" s="84"/>
      <c r="P86" s="84"/>
      <c r="Q86" s="177" t="s">
        <v>597</v>
      </c>
      <c r="R86" s="206">
        <v>375600</v>
      </c>
      <c r="S86" s="90" t="s">
        <v>494</v>
      </c>
      <c r="T86" s="34" t="s">
        <v>34</v>
      </c>
    </row>
    <row r="87" spans="1:20" ht="153" customHeight="1">
      <c r="A87" s="82">
        <v>82</v>
      </c>
      <c r="B87" s="101" t="s">
        <v>598</v>
      </c>
      <c r="C87" s="86" t="s">
        <v>236</v>
      </c>
      <c r="D87" s="94" t="s">
        <v>599</v>
      </c>
      <c r="E87" s="185" t="s">
        <v>600</v>
      </c>
      <c r="F87" s="191" t="s">
        <v>958</v>
      </c>
      <c r="G87" s="225" t="s">
        <v>600</v>
      </c>
      <c r="H87" s="78" t="s">
        <v>601</v>
      </c>
      <c r="I87" s="13">
        <v>2022</v>
      </c>
      <c r="J87" s="79">
        <v>44819</v>
      </c>
      <c r="K87" s="82" t="s">
        <v>602</v>
      </c>
      <c r="L87" s="79">
        <v>44999</v>
      </c>
      <c r="M87" s="84"/>
      <c r="N87" s="82" t="s">
        <v>603</v>
      </c>
      <c r="O87" s="84"/>
      <c r="P87" s="84"/>
      <c r="Q87" s="177">
        <v>3605641</v>
      </c>
      <c r="R87" s="206">
        <v>0</v>
      </c>
      <c r="S87" s="92"/>
      <c r="T87" s="34" t="s">
        <v>34</v>
      </c>
    </row>
    <row r="88" spans="1:20" ht="116.25" customHeight="1">
      <c r="A88" s="28">
        <v>83</v>
      </c>
      <c r="B88" s="67" t="s">
        <v>333</v>
      </c>
      <c r="C88" s="86" t="s">
        <v>334</v>
      </c>
      <c r="D88" s="94" t="s">
        <v>604</v>
      </c>
      <c r="E88" s="185" t="s">
        <v>605</v>
      </c>
      <c r="F88" s="191">
        <v>46632</v>
      </c>
      <c r="G88" s="226" t="s">
        <v>605</v>
      </c>
      <c r="H88" s="78" t="s">
        <v>606</v>
      </c>
      <c r="I88" s="13">
        <v>2022</v>
      </c>
      <c r="J88" s="79">
        <v>44823</v>
      </c>
      <c r="K88" s="82" t="s">
        <v>607</v>
      </c>
      <c r="L88" s="92">
        <v>44975</v>
      </c>
      <c r="M88" s="84"/>
      <c r="N88" s="82" t="s">
        <v>608</v>
      </c>
      <c r="O88" s="84"/>
      <c r="P88" s="84"/>
      <c r="Q88" s="177">
        <v>423455.33</v>
      </c>
      <c r="R88" s="206">
        <v>0</v>
      </c>
      <c r="S88" s="92"/>
      <c r="T88" s="34" t="s">
        <v>34</v>
      </c>
    </row>
    <row r="89" spans="1:20" ht="157.5" customHeight="1">
      <c r="A89" s="82">
        <v>84</v>
      </c>
      <c r="B89" s="170" t="s">
        <v>609</v>
      </c>
      <c r="C89" s="180" t="s">
        <v>610</v>
      </c>
      <c r="D89" s="91" t="s">
        <v>611</v>
      </c>
      <c r="E89" s="185" t="s">
        <v>612</v>
      </c>
      <c r="F89" s="191">
        <v>46635</v>
      </c>
      <c r="G89" s="226" t="s">
        <v>612</v>
      </c>
      <c r="H89" s="78" t="s">
        <v>613</v>
      </c>
      <c r="I89" s="13">
        <v>2022</v>
      </c>
      <c r="J89" s="79">
        <v>44820</v>
      </c>
      <c r="K89" s="183" t="s">
        <v>614</v>
      </c>
      <c r="L89" s="92">
        <v>45061</v>
      </c>
      <c r="M89" s="84"/>
      <c r="N89" s="183" t="s">
        <v>615</v>
      </c>
      <c r="O89" s="84"/>
      <c r="P89" s="84"/>
      <c r="Q89" s="55" t="s">
        <v>616</v>
      </c>
      <c r="R89" s="207">
        <v>5088623.8600000003</v>
      </c>
      <c r="S89" s="90" t="s">
        <v>133</v>
      </c>
      <c r="T89" s="34" t="s">
        <v>34</v>
      </c>
    </row>
    <row r="90" spans="1:20" ht="125.25" customHeight="1">
      <c r="A90" s="28">
        <v>85</v>
      </c>
      <c r="B90" s="101" t="s">
        <v>396</v>
      </c>
      <c r="C90" s="86" t="s">
        <v>397</v>
      </c>
      <c r="D90" s="91" t="s">
        <v>975</v>
      </c>
      <c r="E90" s="185" t="s">
        <v>617</v>
      </c>
      <c r="F90" s="191">
        <v>46633</v>
      </c>
      <c r="G90" s="226" t="s">
        <v>617</v>
      </c>
      <c r="H90" s="78" t="s">
        <v>618</v>
      </c>
      <c r="I90" s="13">
        <v>2022</v>
      </c>
      <c r="J90" s="99">
        <v>44820</v>
      </c>
      <c r="K90" s="82" t="s">
        <v>619</v>
      </c>
      <c r="L90" s="92">
        <v>44972</v>
      </c>
      <c r="M90" s="84"/>
      <c r="N90" s="84"/>
      <c r="O90" s="82" t="s">
        <v>620</v>
      </c>
      <c r="P90" s="84"/>
      <c r="Q90" s="55" t="s">
        <v>621</v>
      </c>
      <c r="R90" s="207">
        <v>1888463.06</v>
      </c>
      <c r="S90" s="90" t="s">
        <v>109</v>
      </c>
      <c r="T90" s="34" t="s">
        <v>45</v>
      </c>
    </row>
    <row r="91" spans="1:20" ht="73.5" customHeight="1">
      <c r="A91" s="82">
        <v>86</v>
      </c>
      <c r="B91" s="101" t="s">
        <v>622</v>
      </c>
      <c r="C91" s="86" t="s">
        <v>623</v>
      </c>
      <c r="D91" s="26" t="s">
        <v>501</v>
      </c>
      <c r="E91" s="185" t="s">
        <v>624</v>
      </c>
      <c r="F91" s="191">
        <v>46692</v>
      </c>
      <c r="G91" s="186" t="s">
        <v>624</v>
      </c>
      <c r="H91" s="78" t="s">
        <v>625</v>
      </c>
      <c r="I91" s="13">
        <v>2022</v>
      </c>
      <c r="J91" s="79">
        <v>44820</v>
      </c>
      <c r="K91" s="80"/>
      <c r="L91" s="92">
        <v>45153</v>
      </c>
      <c r="M91" s="84"/>
      <c r="N91" s="84"/>
      <c r="O91" s="84"/>
      <c r="P91" s="84"/>
      <c r="Q91" s="85">
        <v>14721703.09</v>
      </c>
      <c r="R91" s="207">
        <v>11865865.27</v>
      </c>
      <c r="S91" s="90" t="s">
        <v>626</v>
      </c>
      <c r="T91" s="34" t="s">
        <v>45</v>
      </c>
    </row>
    <row r="92" spans="1:20" ht="112.5" customHeight="1">
      <c r="A92" s="28">
        <v>87</v>
      </c>
      <c r="B92" s="81" t="s">
        <v>162</v>
      </c>
      <c r="C92" s="86" t="s">
        <v>163</v>
      </c>
      <c r="D92" s="88" t="s">
        <v>627</v>
      </c>
      <c r="E92" s="185" t="s">
        <v>628</v>
      </c>
      <c r="F92" s="191" t="s">
        <v>944</v>
      </c>
      <c r="G92" s="225" t="s">
        <v>628</v>
      </c>
      <c r="H92" s="78" t="s">
        <v>629</v>
      </c>
      <c r="I92" s="13">
        <v>2022</v>
      </c>
      <c r="J92" s="79">
        <v>44827</v>
      </c>
      <c r="K92" s="82"/>
      <c r="L92" s="92">
        <v>44979</v>
      </c>
      <c r="M92" s="84"/>
      <c r="N92" s="82" t="s">
        <v>630</v>
      </c>
      <c r="O92" s="84"/>
      <c r="P92" s="84"/>
      <c r="Q92" s="175">
        <v>6661589.1100000003</v>
      </c>
      <c r="R92" s="207">
        <v>6661589.1100000003</v>
      </c>
      <c r="S92" s="90" t="s">
        <v>494</v>
      </c>
      <c r="T92" s="34" t="s">
        <v>34</v>
      </c>
    </row>
    <row r="93" spans="1:20" ht="200.25">
      <c r="A93" s="82">
        <v>88</v>
      </c>
      <c r="B93" s="172" t="s">
        <v>396</v>
      </c>
      <c r="C93" s="86" t="s">
        <v>397</v>
      </c>
      <c r="D93" s="100" t="s">
        <v>631</v>
      </c>
      <c r="E93" s="185" t="s">
        <v>632</v>
      </c>
      <c r="F93" s="191">
        <v>46738</v>
      </c>
      <c r="G93" s="228" t="s">
        <v>632</v>
      </c>
      <c r="H93" s="78" t="s">
        <v>633</v>
      </c>
      <c r="I93" s="13">
        <v>2022</v>
      </c>
      <c r="J93" s="79">
        <v>44831</v>
      </c>
      <c r="K93" s="101" t="s">
        <v>634</v>
      </c>
      <c r="L93" s="92">
        <v>44983</v>
      </c>
      <c r="M93" s="84"/>
      <c r="N93" s="84"/>
      <c r="O93" s="90" t="s">
        <v>635</v>
      </c>
      <c r="P93" s="84"/>
      <c r="Q93" s="166">
        <v>2215026.39</v>
      </c>
      <c r="R93" s="207">
        <v>1050491.6599999999</v>
      </c>
      <c r="S93" s="90" t="s">
        <v>636</v>
      </c>
      <c r="T93" s="34" t="s">
        <v>45</v>
      </c>
    </row>
    <row r="94" spans="1:20" ht="125.25" customHeight="1">
      <c r="A94" s="28">
        <v>89</v>
      </c>
      <c r="B94" s="172" t="s">
        <v>279</v>
      </c>
      <c r="C94" s="86" t="s">
        <v>280</v>
      </c>
      <c r="D94" s="100" t="s">
        <v>637</v>
      </c>
      <c r="E94" s="185" t="s">
        <v>638</v>
      </c>
      <c r="F94" s="191" t="s">
        <v>949</v>
      </c>
      <c r="G94" s="228" t="s">
        <v>638</v>
      </c>
      <c r="H94" s="78" t="s">
        <v>639</v>
      </c>
      <c r="I94" s="13">
        <v>2022</v>
      </c>
      <c r="J94" s="79">
        <v>44830</v>
      </c>
      <c r="K94" s="101" t="s">
        <v>640</v>
      </c>
      <c r="L94" s="102">
        <v>45255</v>
      </c>
      <c r="M94" s="84"/>
      <c r="N94" s="82" t="s">
        <v>641</v>
      </c>
      <c r="O94" s="90" t="s">
        <v>642</v>
      </c>
      <c r="P94" s="84"/>
      <c r="Q94" s="166">
        <v>4291032.38</v>
      </c>
      <c r="R94" s="209">
        <f>330213.18+996923.95</f>
        <v>1327137.1299999999</v>
      </c>
      <c r="S94" s="103" t="s">
        <v>643</v>
      </c>
      <c r="T94" s="103" t="s">
        <v>45</v>
      </c>
    </row>
    <row r="95" spans="1:20" ht="54" customHeight="1">
      <c r="A95" s="82">
        <v>90</v>
      </c>
      <c r="B95" s="67" t="s">
        <v>356</v>
      </c>
      <c r="C95" s="86" t="s">
        <v>357</v>
      </c>
      <c r="D95" s="88" t="s">
        <v>644</v>
      </c>
      <c r="E95" s="185" t="s">
        <v>645</v>
      </c>
      <c r="F95" s="191">
        <v>46707</v>
      </c>
      <c r="G95" s="187" t="s">
        <v>645</v>
      </c>
      <c r="H95" s="78" t="s">
        <v>646</v>
      </c>
      <c r="I95" s="13">
        <v>2022</v>
      </c>
      <c r="J95" s="79">
        <v>44827</v>
      </c>
      <c r="K95" s="80"/>
      <c r="L95" s="97">
        <v>44917</v>
      </c>
      <c r="M95" s="84"/>
      <c r="N95" s="84"/>
      <c r="O95" s="84"/>
      <c r="P95" s="84"/>
      <c r="Q95" s="75">
        <v>191465.75</v>
      </c>
      <c r="R95" s="207">
        <v>191465.74</v>
      </c>
      <c r="S95" s="90" t="s">
        <v>647</v>
      </c>
      <c r="T95" s="34" t="s">
        <v>34</v>
      </c>
    </row>
    <row r="96" spans="1:20" ht="54" customHeight="1">
      <c r="A96" s="28">
        <v>91</v>
      </c>
      <c r="B96" s="67" t="s">
        <v>356</v>
      </c>
      <c r="C96" s="86" t="s">
        <v>357</v>
      </c>
      <c r="D96" s="88" t="s">
        <v>648</v>
      </c>
      <c r="E96" s="185" t="s">
        <v>649</v>
      </c>
      <c r="F96" s="191" t="s">
        <v>941</v>
      </c>
      <c r="G96" s="225" t="s">
        <v>649</v>
      </c>
      <c r="H96" s="78" t="s">
        <v>650</v>
      </c>
      <c r="I96" s="13">
        <v>2022</v>
      </c>
      <c r="J96" s="79">
        <v>44826</v>
      </c>
      <c r="K96" s="80"/>
      <c r="L96" s="72">
        <v>44978</v>
      </c>
      <c r="M96" s="84"/>
      <c r="N96" s="82" t="s">
        <v>651</v>
      </c>
      <c r="O96" s="84"/>
      <c r="P96" s="84"/>
      <c r="Q96" s="55" t="s">
        <v>652</v>
      </c>
      <c r="R96" s="207">
        <f>1157289.75+139103.11</f>
        <v>1296392.8599999999</v>
      </c>
      <c r="S96" s="90" t="s">
        <v>653</v>
      </c>
      <c r="T96" s="34" t="s">
        <v>34</v>
      </c>
    </row>
    <row r="97" spans="1:20" ht="129.75" customHeight="1">
      <c r="A97" s="82">
        <v>92</v>
      </c>
      <c r="B97" s="101" t="s">
        <v>654</v>
      </c>
      <c r="C97" s="86" t="s">
        <v>236</v>
      </c>
      <c r="D97" s="94" t="s">
        <v>655</v>
      </c>
      <c r="E97" s="185" t="s">
        <v>656</v>
      </c>
      <c r="F97" s="191" t="s">
        <v>959</v>
      </c>
      <c r="G97" s="225" t="s">
        <v>656</v>
      </c>
      <c r="H97" s="78" t="s">
        <v>657</v>
      </c>
      <c r="I97" s="13">
        <v>2022</v>
      </c>
      <c r="J97" s="79">
        <v>44838</v>
      </c>
      <c r="K97" s="80"/>
      <c r="L97" s="72">
        <v>44988</v>
      </c>
      <c r="M97" s="84"/>
      <c r="N97" s="84"/>
      <c r="O97" s="182" t="s">
        <v>658</v>
      </c>
      <c r="P97" s="84"/>
      <c r="Q97" s="75">
        <v>3503136.98</v>
      </c>
      <c r="R97" s="206">
        <v>0</v>
      </c>
      <c r="S97" s="90" t="s">
        <v>521</v>
      </c>
      <c r="T97" s="34" t="s">
        <v>34</v>
      </c>
    </row>
    <row r="98" spans="1:20" ht="129" customHeight="1">
      <c r="A98" s="28">
        <v>93</v>
      </c>
      <c r="B98" s="67" t="s">
        <v>356</v>
      </c>
      <c r="C98" s="86" t="s">
        <v>357</v>
      </c>
      <c r="D98" s="88" t="s">
        <v>659</v>
      </c>
      <c r="E98" s="185" t="s">
        <v>660</v>
      </c>
      <c r="F98" s="191">
        <v>49301</v>
      </c>
      <c r="G98" s="225" t="s">
        <v>660</v>
      </c>
      <c r="H98" s="78" t="s">
        <v>661</v>
      </c>
      <c r="I98" s="13">
        <v>2022</v>
      </c>
      <c r="J98" s="79">
        <v>44840</v>
      </c>
      <c r="K98" s="80"/>
      <c r="L98" s="72">
        <v>44990</v>
      </c>
      <c r="M98" s="84"/>
      <c r="N98" s="84"/>
      <c r="O98" s="84"/>
      <c r="P98" s="84"/>
      <c r="Q98" s="104">
        <v>873858.31</v>
      </c>
      <c r="R98" s="207">
        <v>873858.31</v>
      </c>
      <c r="S98" s="82" t="s">
        <v>494</v>
      </c>
      <c r="T98" s="34" t="s">
        <v>34</v>
      </c>
    </row>
    <row r="99" spans="1:20" ht="54" customHeight="1">
      <c r="A99" s="82">
        <v>94</v>
      </c>
      <c r="B99" s="170" t="s">
        <v>545</v>
      </c>
      <c r="C99" s="86" t="s">
        <v>101</v>
      </c>
      <c r="D99" s="88" t="s">
        <v>662</v>
      </c>
      <c r="E99" s="185" t="s">
        <v>663</v>
      </c>
      <c r="F99" s="191" t="s">
        <v>955</v>
      </c>
      <c r="G99" s="225" t="s">
        <v>663</v>
      </c>
      <c r="H99" s="78" t="s">
        <v>664</v>
      </c>
      <c r="I99" s="13">
        <v>2022</v>
      </c>
      <c r="J99" s="79">
        <v>44837</v>
      </c>
      <c r="K99" s="80"/>
      <c r="L99" s="79">
        <v>44987</v>
      </c>
      <c r="M99" s="84"/>
      <c r="N99" s="84"/>
      <c r="O99" s="84"/>
      <c r="P99" s="84"/>
      <c r="Q99" s="55" t="s">
        <v>665</v>
      </c>
      <c r="R99" s="206">
        <v>0</v>
      </c>
      <c r="S99" s="90" t="s">
        <v>109</v>
      </c>
      <c r="T99" s="34" t="s">
        <v>34</v>
      </c>
    </row>
    <row r="100" spans="1:20" ht="54" customHeight="1">
      <c r="A100" s="28">
        <v>95</v>
      </c>
      <c r="B100" s="168" t="s">
        <v>396</v>
      </c>
      <c r="C100" s="86" t="s">
        <v>397</v>
      </c>
      <c r="D100" s="88" t="s">
        <v>666</v>
      </c>
      <c r="E100" s="185" t="s">
        <v>667</v>
      </c>
      <c r="F100" s="191">
        <v>47055</v>
      </c>
      <c r="G100" s="186" t="s">
        <v>667</v>
      </c>
      <c r="H100" s="78" t="s">
        <v>668</v>
      </c>
      <c r="I100" s="13">
        <v>2022</v>
      </c>
      <c r="J100" s="79">
        <v>44838</v>
      </c>
      <c r="K100" s="101" t="s">
        <v>669</v>
      </c>
      <c r="L100" s="79">
        <v>44929</v>
      </c>
      <c r="M100" s="84"/>
      <c r="N100" s="90" t="s">
        <v>670</v>
      </c>
      <c r="O100" s="84"/>
      <c r="P100" s="84"/>
      <c r="Q100" s="111"/>
      <c r="R100" s="207">
        <f>547413.12</f>
        <v>547413.12</v>
      </c>
      <c r="S100" s="92"/>
      <c r="T100" s="34" t="s">
        <v>34</v>
      </c>
    </row>
    <row r="101" spans="1:20" ht="54" customHeight="1">
      <c r="A101" s="82">
        <v>96</v>
      </c>
      <c r="B101" s="81" t="s">
        <v>622</v>
      </c>
      <c r="C101" s="86" t="s">
        <v>623</v>
      </c>
      <c r="D101" s="35" t="s">
        <v>501</v>
      </c>
      <c r="E101" s="185" t="s">
        <v>671</v>
      </c>
      <c r="F101" s="191">
        <v>46752</v>
      </c>
      <c r="G101" s="201" t="s">
        <v>671</v>
      </c>
      <c r="H101" s="78" t="s">
        <v>672</v>
      </c>
      <c r="I101" s="13">
        <v>2022</v>
      </c>
      <c r="J101" s="79">
        <v>44831</v>
      </c>
      <c r="K101" s="80"/>
      <c r="L101" s="92">
        <v>45195</v>
      </c>
      <c r="M101" s="84"/>
      <c r="N101" s="84"/>
      <c r="O101" s="84"/>
      <c r="P101" s="84"/>
      <c r="Q101" s="85" t="s">
        <v>673</v>
      </c>
      <c r="R101" s="207">
        <v>0</v>
      </c>
      <c r="S101" s="90" t="s">
        <v>626</v>
      </c>
      <c r="T101" s="34" t="s">
        <v>45</v>
      </c>
    </row>
    <row r="102" spans="1:20" ht="54" customHeight="1">
      <c r="A102" s="28">
        <v>97</v>
      </c>
      <c r="B102" s="81" t="s">
        <v>56</v>
      </c>
      <c r="C102" s="188" t="s">
        <v>57</v>
      </c>
      <c r="D102" s="35" t="s">
        <v>674</v>
      </c>
      <c r="E102" s="185" t="s">
        <v>675</v>
      </c>
      <c r="F102" s="191" t="s">
        <v>955</v>
      </c>
      <c r="G102" s="201" t="s">
        <v>675</v>
      </c>
      <c r="H102" s="78" t="s">
        <v>676</v>
      </c>
      <c r="I102" s="13">
        <v>2022</v>
      </c>
      <c r="J102" s="105"/>
      <c r="K102" s="80"/>
      <c r="L102" s="84"/>
      <c r="M102" s="84"/>
      <c r="N102" s="84"/>
      <c r="O102" s="84"/>
      <c r="P102" s="84"/>
      <c r="Q102" s="85" t="s">
        <v>677</v>
      </c>
      <c r="R102" s="207">
        <v>0</v>
      </c>
      <c r="S102" s="92"/>
      <c r="T102" s="34" t="s">
        <v>45</v>
      </c>
    </row>
    <row r="103" spans="1:20" ht="54" customHeight="1">
      <c r="A103" s="82">
        <v>98</v>
      </c>
      <c r="B103" s="168" t="s">
        <v>678</v>
      </c>
      <c r="C103" s="86" t="s">
        <v>679</v>
      </c>
      <c r="D103" s="106" t="s">
        <v>680</v>
      </c>
      <c r="E103" s="185" t="s">
        <v>681</v>
      </c>
      <c r="F103" s="191">
        <v>51041</v>
      </c>
      <c r="G103" s="186" t="s">
        <v>681</v>
      </c>
      <c r="H103" s="78" t="s">
        <v>682</v>
      </c>
      <c r="I103" s="13">
        <v>2022</v>
      </c>
      <c r="J103" s="79">
        <v>44838</v>
      </c>
      <c r="K103" s="101" t="s">
        <v>683</v>
      </c>
      <c r="L103" s="79">
        <v>45019</v>
      </c>
      <c r="M103" s="84"/>
      <c r="N103" s="90" t="s">
        <v>684</v>
      </c>
      <c r="O103" s="84"/>
      <c r="P103" s="84"/>
      <c r="Q103" s="55" t="s">
        <v>685</v>
      </c>
      <c r="R103" s="207">
        <v>1821796.44</v>
      </c>
      <c r="S103" s="90" t="s">
        <v>140</v>
      </c>
      <c r="T103" s="34" t="s">
        <v>34</v>
      </c>
    </row>
    <row r="104" spans="1:20" ht="54" customHeight="1">
      <c r="A104" s="28">
        <v>99</v>
      </c>
      <c r="B104" s="81" t="s">
        <v>777</v>
      </c>
      <c r="C104" s="180" t="s">
        <v>686</v>
      </c>
      <c r="D104" s="23" t="s">
        <v>687</v>
      </c>
      <c r="E104" s="185" t="s">
        <v>688</v>
      </c>
      <c r="F104" s="191">
        <v>51042</v>
      </c>
      <c r="G104" s="202" t="s">
        <v>688</v>
      </c>
      <c r="H104" s="78" t="s">
        <v>689</v>
      </c>
      <c r="I104" s="13">
        <v>2022</v>
      </c>
      <c r="J104" s="90" t="s">
        <v>690</v>
      </c>
      <c r="K104" s="80"/>
      <c r="L104" s="84"/>
      <c r="M104" s="84"/>
      <c r="N104" s="84"/>
      <c r="O104" s="84"/>
      <c r="P104" s="84"/>
      <c r="Q104" s="107">
        <v>547109.56000000006</v>
      </c>
      <c r="R104" s="207">
        <v>0</v>
      </c>
      <c r="S104" s="92"/>
      <c r="T104" s="34" t="s">
        <v>34</v>
      </c>
    </row>
    <row r="105" spans="1:20" ht="54" customHeight="1">
      <c r="A105" s="82">
        <v>100</v>
      </c>
      <c r="B105" s="67" t="s">
        <v>356</v>
      </c>
      <c r="C105" s="86" t="s">
        <v>357</v>
      </c>
      <c r="D105" s="88" t="s">
        <v>691</v>
      </c>
      <c r="E105" s="185" t="s">
        <v>692</v>
      </c>
      <c r="F105" s="191">
        <v>52867</v>
      </c>
      <c r="G105" s="186" t="s">
        <v>692</v>
      </c>
      <c r="H105" s="78" t="s">
        <v>693</v>
      </c>
      <c r="I105" s="13">
        <v>2022</v>
      </c>
      <c r="J105" s="79">
        <v>44862</v>
      </c>
      <c r="K105" s="80"/>
      <c r="L105" s="92">
        <v>44984</v>
      </c>
      <c r="M105" s="84"/>
      <c r="N105" s="90" t="s">
        <v>694</v>
      </c>
      <c r="O105" s="84"/>
      <c r="P105" s="84"/>
      <c r="Q105" s="55" t="s">
        <v>695</v>
      </c>
      <c r="R105" s="207">
        <v>500001</v>
      </c>
      <c r="S105" s="92"/>
      <c r="T105" s="34" t="s">
        <v>34</v>
      </c>
    </row>
    <row r="106" spans="1:20" ht="54" customHeight="1">
      <c r="A106" s="28">
        <v>101</v>
      </c>
      <c r="B106" s="53" t="s">
        <v>263</v>
      </c>
      <c r="C106" s="86" t="s">
        <v>264</v>
      </c>
      <c r="D106" s="88" t="s">
        <v>696</v>
      </c>
      <c r="E106" s="185" t="s">
        <v>697</v>
      </c>
      <c r="F106" s="191">
        <v>52855</v>
      </c>
      <c r="G106" s="202" t="s">
        <v>697</v>
      </c>
      <c r="H106" s="78" t="s">
        <v>698</v>
      </c>
      <c r="I106" s="13">
        <v>2022</v>
      </c>
      <c r="J106" s="108" t="s">
        <v>699</v>
      </c>
      <c r="K106" s="80"/>
      <c r="L106" s="84"/>
      <c r="M106" s="84"/>
      <c r="N106" s="84"/>
      <c r="O106" s="84"/>
      <c r="P106" s="84"/>
      <c r="Q106" s="107" t="s">
        <v>700</v>
      </c>
      <c r="R106" s="207">
        <v>0</v>
      </c>
      <c r="S106" s="92"/>
      <c r="T106" s="34" t="s">
        <v>45</v>
      </c>
    </row>
    <row r="107" spans="1:20" ht="95.25" customHeight="1">
      <c r="A107" s="82">
        <v>102</v>
      </c>
      <c r="B107" s="101" t="s">
        <v>56</v>
      </c>
      <c r="C107" s="30" t="s">
        <v>57</v>
      </c>
      <c r="D107" s="26" t="s">
        <v>701</v>
      </c>
      <c r="E107" s="185" t="s">
        <v>702</v>
      </c>
      <c r="F107" s="191">
        <v>52886</v>
      </c>
      <c r="G107" s="186" t="s">
        <v>702</v>
      </c>
      <c r="H107" s="78" t="s">
        <v>703</v>
      </c>
      <c r="I107" s="13">
        <v>2022</v>
      </c>
      <c r="J107" s="109" t="s">
        <v>704</v>
      </c>
      <c r="K107" s="35" t="s">
        <v>705</v>
      </c>
      <c r="L107" s="109">
        <v>44869</v>
      </c>
      <c r="M107" s="110"/>
      <c r="N107" s="84"/>
      <c r="O107" s="84"/>
      <c r="P107" s="84"/>
      <c r="Q107" s="107">
        <v>8008504.9199999999</v>
      </c>
      <c r="R107" s="207">
        <v>6728672.1100000003</v>
      </c>
      <c r="S107" s="92"/>
      <c r="T107" s="34" t="s">
        <v>34</v>
      </c>
    </row>
    <row r="108" spans="1:20" ht="54" customHeight="1">
      <c r="A108" s="28">
        <v>103</v>
      </c>
      <c r="B108" s="170" t="s">
        <v>545</v>
      </c>
      <c r="C108" s="86" t="s">
        <v>101</v>
      </c>
      <c r="D108" s="88" t="s">
        <v>706</v>
      </c>
      <c r="E108" s="185" t="s">
        <v>707</v>
      </c>
      <c r="F108" s="191">
        <v>52887</v>
      </c>
      <c r="G108" s="202" t="s">
        <v>707</v>
      </c>
      <c r="H108" s="78" t="s">
        <v>708</v>
      </c>
      <c r="I108" s="13">
        <v>2022</v>
      </c>
      <c r="J108" s="111">
        <v>44861</v>
      </c>
      <c r="K108" s="192" t="s">
        <v>709</v>
      </c>
      <c r="L108" s="112">
        <v>44983</v>
      </c>
      <c r="M108" s="84"/>
      <c r="N108" s="84"/>
      <c r="O108" s="90" t="s">
        <v>710</v>
      </c>
      <c r="P108" s="84"/>
      <c r="Q108" s="55" t="s">
        <v>711</v>
      </c>
      <c r="R108" s="206">
        <v>0</v>
      </c>
      <c r="S108" s="90" t="s">
        <v>712</v>
      </c>
      <c r="T108" s="34" t="s">
        <v>45</v>
      </c>
    </row>
    <row r="109" spans="1:20" ht="54" customHeight="1">
      <c r="A109" s="82">
        <v>104</v>
      </c>
      <c r="B109" s="101" t="s">
        <v>713</v>
      </c>
      <c r="C109" s="87" t="s">
        <v>714</v>
      </c>
      <c r="D109" s="88" t="s">
        <v>715</v>
      </c>
      <c r="E109" s="185" t="s">
        <v>716</v>
      </c>
      <c r="F109" s="191">
        <v>54878</v>
      </c>
      <c r="G109" s="187" t="s">
        <v>716</v>
      </c>
      <c r="H109" s="78" t="s">
        <v>717</v>
      </c>
      <c r="I109" s="13">
        <v>2022</v>
      </c>
      <c r="J109" s="90" t="s">
        <v>718</v>
      </c>
      <c r="K109" s="101" t="s">
        <v>719</v>
      </c>
      <c r="L109" s="90" t="s">
        <v>720</v>
      </c>
      <c r="M109" s="84"/>
      <c r="N109" s="84"/>
      <c r="O109" s="84"/>
      <c r="P109" s="84"/>
      <c r="Q109" s="55" t="s">
        <v>721</v>
      </c>
      <c r="R109" s="207">
        <v>272197.84000000003</v>
      </c>
      <c r="S109" s="90" t="s">
        <v>722</v>
      </c>
      <c r="T109" s="34" t="s">
        <v>45</v>
      </c>
    </row>
    <row r="110" spans="1:20" ht="54" customHeight="1">
      <c r="A110" s="28">
        <v>105</v>
      </c>
      <c r="B110" s="81" t="s">
        <v>162</v>
      </c>
      <c r="C110" s="57" t="s">
        <v>163</v>
      </c>
      <c r="D110" s="43" t="s">
        <v>723</v>
      </c>
      <c r="E110" s="185" t="s">
        <v>724</v>
      </c>
      <c r="F110" s="191">
        <v>59228</v>
      </c>
      <c r="G110" s="223" t="s">
        <v>724</v>
      </c>
      <c r="H110" s="78" t="s">
        <v>725</v>
      </c>
      <c r="I110" s="13">
        <v>2022</v>
      </c>
      <c r="J110" s="108" t="s">
        <v>726</v>
      </c>
      <c r="K110" s="80"/>
      <c r="L110" s="84"/>
      <c r="M110" s="84"/>
      <c r="N110" s="84"/>
      <c r="O110" s="84"/>
      <c r="P110" s="84"/>
      <c r="Q110" s="175">
        <v>5832418.1500000004</v>
      </c>
      <c r="R110" s="207">
        <v>0</v>
      </c>
      <c r="S110" s="92"/>
      <c r="T110" s="34" t="s">
        <v>45</v>
      </c>
    </row>
    <row r="111" spans="1:20" ht="131.25" customHeight="1">
      <c r="A111" s="82">
        <v>106</v>
      </c>
      <c r="B111" s="169" t="s">
        <v>727</v>
      </c>
      <c r="C111" s="57" t="s">
        <v>728</v>
      </c>
      <c r="D111" s="43" t="s">
        <v>729</v>
      </c>
      <c r="E111" s="215" t="s">
        <v>730</v>
      </c>
      <c r="F111" s="191" t="s">
        <v>951</v>
      </c>
      <c r="G111" s="223" t="s">
        <v>730</v>
      </c>
      <c r="H111" s="78" t="s">
        <v>731</v>
      </c>
      <c r="I111" s="13">
        <v>2022</v>
      </c>
      <c r="J111" s="79">
        <v>44896</v>
      </c>
      <c r="K111" s="80"/>
      <c r="L111" s="112">
        <v>45350</v>
      </c>
      <c r="M111" s="84"/>
      <c r="N111" s="84"/>
      <c r="O111" s="90" t="s">
        <v>732</v>
      </c>
      <c r="P111" s="84"/>
      <c r="Q111" s="107">
        <v>15128039.17</v>
      </c>
      <c r="R111" s="204">
        <v>0</v>
      </c>
      <c r="S111" s="92"/>
      <c r="T111" s="34" t="s">
        <v>45</v>
      </c>
    </row>
    <row r="112" spans="1:20" ht="54" customHeight="1">
      <c r="A112" s="28">
        <v>107</v>
      </c>
      <c r="B112" s="169" t="s">
        <v>203</v>
      </c>
      <c r="C112" s="57" t="s">
        <v>204</v>
      </c>
      <c r="D112" s="43" t="s">
        <v>733</v>
      </c>
      <c r="E112" s="215" t="s">
        <v>734</v>
      </c>
      <c r="F112" s="191" t="s">
        <v>955</v>
      </c>
      <c r="G112" s="223" t="s">
        <v>734</v>
      </c>
      <c r="H112" s="78" t="s">
        <v>735</v>
      </c>
      <c r="I112" s="13">
        <v>2022</v>
      </c>
      <c r="J112" s="113" t="s">
        <v>736</v>
      </c>
      <c r="K112" s="80"/>
      <c r="L112" s="84"/>
      <c r="M112" s="84"/>
      <c r="N112" s="84"/>
      <c r="O112" s="84"/>
      <c r="P112" s="84"/>
      <c r="Q112" s="107">
        <v>2912815.69</v>
      </c>
      <c r="R112" s="207">
        <v>0</v>
      </c>
      <c r="S112" s="92"/>
      <c r="T112" s="34" t="s">
        <v>45</v>
      </c>
    </row>
    <row r="113" spans="1:20" ht="54" customHeight="1">
      <c r="A113" s="82">
        <v>108</v>
      </c>
      <c r="B113" s="170" t="s">
        <v>545</v>
      </c>
      <c r="C113" s="86" t="s">
        <v>101</v>
      </c>
      <c r="D113" s="35" t="s">
        <v>737</v>
      </c>
      <c r="E113" s="185" t="s">
        <v>738</v>
      </c>
      <c r="F113" s="191">
        <v>59310</v>
      </c>
      <c r="G113" s="201" t="s">
        <v>738</v>
      </c>
      <c r="H113" s="78" t="s">
        <v>739</v>
      </c>
      <c r="I113" s="13">
        <v>2022</v>
      </c>
      <c r="J113" s="79">
        <v>44882</v>
      </c>
      <c r="K113" s="192" t="s">
        <v>740</v>
      </c>
      <c r="L113" s="92">
        <v>45123</v>
      </c>
      <c r="M113" s="84"/>
      <c r="N113" s="84"/>
      <c r="O113" s="90" t="s">
        <v>741</v>
      </c>
      <c r="P113" s="84"/>
      <c r="Q113" s="71">
        <v>4474718.08</v>
      </c>
      <c r="R113" s="206">
        <v>0</v>
      </c>
      <c r="S113" s="90" t="s">
        <v>742</v>
      </c>
      <c r="T113" s="34" t="s">
        <v>45</v>
      </c>
    </row>
    <row r="114" spans="1:20" ht="81.75" customHeight="1">
      <c r="A114" s="28">
        <v>109</v>
      </c>
      <c r="B114" s="53" t="s">
        <v>948</v>
      </c>
      <c r="C114" s="55" t="s">
        <v>743</v>
      </c>
      <c r="D114" s="88" t="s">
        <v>744</v>
      </c>
      <c r="E114" s="214" t="s">
        <v>745</v>
      </c>
      <c r="F114" s="191">
        <v>59751</v>
      </c>
      <c r="G114" s="202" t="s">
        <v>745</v>
      </c>
      <c r="H114" s="78" t="s">
        <v>746</v>
      </c>
      <c r="I114" s="13">
        <v>2022</v>
      </c>
      <c r="J114" s="90" t="s">
        <v>747</v>
      </c>
      <c r="K114" s="80"/>
      <c r="L114" s="84"/>
      <c r="M114" s="84"/>
      <c r="N114" s="84"/>
      <c r="O114" s="84"/>
      <c r="P114" s="84"/>
      <c r="Q114" s="107">
        <v>4024569.04</v>
      </c>
      <c r="R114" s="207">
        <v>0</v>
      </c>
      <c r="S114" s="92"/>
      <c r="T114" s="34" t="s">
        <v>34</v>
      </c>
    </row>
    <row r="115" spans="1:20" ht="54" customHeight="1">
      <c r="A115" s="82">
        <v>110</v>
      </c>
      <c r="B115" s="53" t="s">
        <v>748</v>
      </c>
      <c r="C115" s="23" t="s">
        <v>749</v>
      </c>
      <c r="D115" s="23" t="s">
        <v>750</v>
      </c>
      <c r="E115" s="214" t="s">
        <v>751</v>
      </c>
      <c r="F115" s="191">
        <v>59748</v>
      </c>
      <c r="G115" s="202" t="s">
        <v>751</v>
      </c>
      <c r="H115" s="78" t="s">
        <v>752</v>
      </c>
      <c r="I115" s="13">
        <v>2022</v>
      </c>
      <c r="J115" s="90" t="s">
        <v>753</v>
      </c>
      <c r="K115" s="101" t="s">
        <v>754</v>
      </c>
      <c r="L115" s="90" t="s">
        <v>755</v>
      </c>
      <c r="M115" s="84"/>
      <c r="N115" s="84"/>
      <c r="O115" s="90" t="s">
        <v>756</v>
      </c>
      <c r="P115" s="84"/>
      <c r="Q115" s="55" t="s">
        <v>757</v>
      </c>
      <c r="R115" s="207">
        <v>0</v>
      </c>
      <c r="S115" s="90" t="s">
        <v>758</v>
      </c>
      <c r="T115" s="34" t="s">
        <v>45</v>
      </c>
    </row>
    <row r="116" spans="1:20" ht="54" customHeight="1">
      <c r="A116" s="28">
        <v>111</v>
      </c>
      <c r="B116" s="53" t="s">
        <v>948</v>
      </c>
      <c r="C116" s="23" t="s">
        <v>759</v>
      </c>
      <c r="D116" s="23" t="s">
        <v>760</v>
      </c>
      <c r="E116" s="216" t="s">
        <v>761</v>
      </c>
      <c r="F116" s="191">
        <v>59752</v>
      </c>
      <c r="G116" s="202" t="s">
        <v>761</v>
      </c>
      <c r="H116" s="78" t="s">
        <v>762</v>
      </c>
      <c r="I116" s="13">
        <v>2022</v>
      </c>
      <c r="J116" s="90" t="s">
        <v>763</v>
      </c>
      <c r="K116" s="80"/>
      <c r="L116" s="84"/>
      <c r="M116" s="84"/>
      <c r="N116" s="84"/>
      <c r="O116" s="84"/>
      <c r="P116" s="84"/>
      <c r="Q116" s="107">
        <v>1000000</v>
      </c>
      <c r="R116" s="207">
        <v>0</v>
      </c>
      <c r="S116" s="92"/>
      <c r="T116" s="34" t="s">
        <v>34</v>
      </c>
    </row>
    <row r="117" spans="1:20" ht="54" customHeight="1">
      <c r="A117" s="82">
        <v>112</v>
      </c>
      <c r="B117" s="101" t="s">
        <v>764</v>
      </c>
      <c r="C117" s="184" t="s">
        <v>765</v>
      </c>
      <c r="D117" s="23" t="s">
        <v>766</v>
      </c>
      <c r="E117" s="214" t="s">
        <v>767</v>
      </c>
      <c r="F117" s="191">
        <v>59467</v>
      </c>
      <c r="G117" s="202" t="s">
        <v>767</v>
      </c>
      <c r="H117" s="78" t="s">
        <v>768</v>
      </c>
      <c r="I117" s="13">
        <v>2022</v>
      </c>
      <c r="J117" s="79">
        <v>44896</v>
      </c>
      <c r="K117" s="192" t="s">
        <v>769</v>
      </c>
      <c r="L117" s="92">
        <v>45260</v>
      </c>
      <c r="M117" s="84"/>
      <c r="N117" s="84"/>
      <c r="O117" s="84"/>
      <c r="P117" s="84"/>
      <c r="Q117" s="107">
        <v>9496753.7899999991</v>
      </c>
      <c r="R117" s="207">
        <v>99179.93</v>
      </c>
      <c r="S117" s="90" t="s">
        <v>770</v>
      </c>
      <c r="T117" s="34" t="s">
        <v>45</v>
      </c>
    </row>
    <row r="118" spans="1:20" ht="54" customHeight="1">
      <c r="A118" s="28">
        <v>113</v>
      </c>
      <c r="B118" s="81" t="s">
        <v>771</v>
      </c>
      <c r="C118" s="36" t="s">
        <v>772</v>
      </c>
      <c r="D118" s="35" t="s">
        <v>773</v>
      </c>
      <c r="E118" s="185" t="s">
        <v>774</v>
      </c>
      <c r="F118" s="191" t="s">
        <v>955</v>
      </c>
      <c r="G118" s="201" t="s">
        <v>774</v>
      </c>
      <c r="H118" s="78" t="s">
        <v>775</v>
      </c>
      <c r="I118" s="13">
        <v>2022</v>
      </c>
      <c r="J118" s="114" t="s">
        <v>776</v>
      </c>
      <c r="K118" s="80"/>
      <c r="L118" s="84"/>
      <c r="M118" s="84"/>
      <c r="N118" s="84"/>
      <c r="O118" s="84"/>
      <c r="P118" s="84"/>
      <c r="Q118" s="85">
        <v>2479650.65</v>
      </c>
      <c r="R118" s="207">
        <v>0</v>
      </c>
      <c r="S118" s="92"/>
      <c r="T118" s="34" t="s">
        <v>45</v>
      </c>
    </row>
    <row r="119" spans="1:20" ht="54" customHeight="1">
      <c r="A119" s="82">
        <v>114</v>
      </c>
      <c r="B119" s="81" t="s">
        <v>777</v>
      </c>
      <c r="C119" s="36" t="s">
        <v>778</v>
      </c>
      <c r="D119" s="35" t="s">
        <v>779</v>
      </c>
      <c r="E119" s="215" t="s">
        <v>780</v>
      </c>
      <c r="F119" s="191" t="s">
        <v>955</v>
      </c>
      <c r="G119" s="223" t="s">
        <v>780</v>
      </c>
      <c r="H119" s="78" t="s">
        <v>781</v>
      </c>
      <c r="I119" s="13">
        <v>2022</v>
      </c>
      <c r="J119" s="198" t="s">
        <v>782</v>
      </c>
      <c r="K119" s="80"/>
      <c r="L119" s="84"/>
      <c r="M119" s="84"/>
      <c r="N119" s="84"/>
      <c r="O119" s="84"/>
      <c r="P119" s="84"/>
      <c r="Q119" s="71">
        <v>401467.64</v>
      </c>
      <c r="R119" s="207">
        <v>0</v>
      </c>
      <c r="S119" s="92"/>
      <c r="T119" s="34" t="s">
        <v>45</v>
      </c>
    </row>
    <row r="120" spans="1:20" ht="54" customHeight="1">
      <c r="A120" s="28">
        <v>115</v>
      </c>
      <c r="B120" s="101" t="s">
        <v>783</v>
      </c>
      <c r="C120" s="181" t="s">
        <v>784</v>
      </c>
      <c r="D120" s="88" t="s">
        <v>785</v>
      </c>
      <c r="E120" s="217" t="s">
        <v>786</v>
      </c>
      <c r="F120" s="191">
        <v>59455</v>
      </c>
      <c r="G120" s="186" t="s">
        <v>786</v>
      </c>
      <c r="H120" s="78" t="s">
        <v>787</v>
      </c>
      <c r="I120" s="13">
        <v>2022</v>
      </c>
      <c r="J120" s="79">
        <v>44915</v>
      </c>
      <c r="K120" s="80"/>
      <c r="L120" s="79">
        <v>45095</v>
      </c>
      <c r="M120" s="84"/>
      <c r="N120" s="84"/>
      <c r="O120" s="84"/>
      <c r="P120" s="84"/>
      <c r="Q120" s="55" t="s">
        <v>788</v>
      </c>
      <c r="R120" s="207">
        <v>0</v>
      </c>
      <c r="S120" s="92"/>
      <c r="T120" s="34" t="s">
        <v>34</v>
      </c>
    </row>
    <row r="121" spans="1:20" ht="54" customHeight="1">
      <c r="A121" s="82">
        <v>116</v>
      </c>
      <c r="B121" s="101" t="s">
        <v>789</v>
      </c>
      <c r="C121" s="87" t="s">
        <v>790</v>
      </c>
      <c r="D121" s="88" t="s">
        <v>790</v>
      </c>
      <c r="E121" s="217" t="s">
        <v>791</v>
      </c>
      <c r="F121" s="191" t="s">
        <v>955</v>
      </c>
      <c r="G121" s="202" t="s">
        <v>791</v>
      </c>
      <c r="H121" s="78" t="s">
        <v>792</v>
      </c>
      <c r="I121" s="13">
        <v>2022</v>
      </c>
      <c r="J121" s="113" t="s">
        <v>793</v>
      </c>
      <c r="K121" s="80"/>
      <c r="L121" s="79"/>
      <c r="M121" s="84"/>
      <c r="N121" s="84"/>
      <c r="O121" s="84"/>
      <c r="P121" s="84"/>
      <c r="Q121" s="55" t="s">
        <v>794</v>
      </c>
      <c r="R121" s="207">
        <v>0</v>
      </c>
      <c r="S121" s="92"/>
      <c r="T121" s="34"/>
    </row>
    <row r="122" spans="1:20" ht="54" customHeight="1">
      <c r="A122" s="28">
        <v>117</v>
      </c>
      <c r="B122" s="101" t="s">
        <v>795</v>
      </c>
      <c r="C122" s="57" t="s">
        <v>796</v>
      </c>
      <c r="D122" s="88" t="s">
        <v>797</v>
      </c>
      <c r="E122" s="214" t="s">
        <v>798</v>
      </c>
      <c r="F122" s="191">
        <v>71695</v>
      </c>
      <c r="G122" s="202" t="s">
        <v>798</v>
      </c>
      <c r="H122" s="78" t="s">
        <v>799</v>
      </c>
      <c r="I122" s="13">
        <v>2022</v>
      </c>
      <c r="J122" s="79">
        <v>44921</v>
      </c>
      <c r="K122" s="80"/>
      <c r="L122" s="92">
        <v>46016</v>
      </c>
      <c r="M122" s="84"/>
      <c r="N122" s="84"/>
      <c r="O122" s="84"/>
      <c r="P122" s="84"/>
      <c r="Q122" s="52" t="s">
        <v>800</v>
      </c>
      <c r="R122" s="207">
        <v>0</v>
      </c>
      <c r="S122" s="90" t="s">
        <v>801</v>
      </c>
      <c r="T122" s="34" t="s">
        <v>45</v>
      </c>
    </row>
    <row r="123" spans="1:20" ht="90.75" customHeight="1">
      <c r="A123" s="82">
        <v>118</v>
      </c>
      <c r="B123" s="81" t="s">
        <v>771</v>
      </c>
      <c r="C123" s="193" t="s">
        <v>772</v>
      </c>
      <c r="D123" s="91" t="s">
        <v>802</v>
      </c>
      <c r="E123" s="218" t="s">
        <v>803</v>
      </c>
      <c r="F123" s="191" t="s">
        <v>955</v>
      </c>
      <c r="G123" s="226" t="s">
        <v>803</v>
      </c>
      <c r="H123" s="78" t="s">
        <v>804</v>
      </c>
      <c r="I123" s="13">
        <v>2022</v>
      </c>
      <c r="J123" s="194" t="s">
        <v>805</v>
      </c>
      <c r="K123" s="80"/>
      <c r="L123" s="84"/>
      <c r="M123" s="84"/>
      <c r="N123" s="84"/>
      <c r="O123" s="84"/>
      <c r="P123" s="84"/>
      <c r="Q123" s="195">
        <v>36028080.159999996</v>
      </c>
      <c r="R123" s="207">
        <v>0</v>
      </c>
      <c r="S123" s="92"/>
      <c r="T123" s="34"/>
    </row>
    <row r="124" spans="1:20" ht="285">
      <c r="A124" s="28">
        <v>119</v>
      </c>
      <c r="B124" s="67" t="s">
        <v>46</v>
      </c>
      <c r="C124" s="91" t="s">
        <v>47</v>
      </c>
      <c r="D124" s="91" t="s">
        <v>806</v>
      </c>
      <c r="E124" s="218" t="s">
        <v>807</v>
      </c>
      <c r="F124" s="191" t="s">
        <v>955</v>
      </c>
      <c r="G124" s="226" t="s">
        <v>807</v>
      </c>
      <c r="H124" s="78" t="s">
        <v>808</v>
      </c>
      <c r="I124" s="13">
        <v>2022</v>
      </c>
      <c r="J124" s="115" t="s">
        <v>809</v>
      </c>
      <c r="K124" s="116"/>
      <c r="L124" s="116"/>
      <c r="M124" s="84"/>
      <c r="N124" s="84"/>
      <c r="O124" s="84"/>
      <c r="P124" s="84"/>
      <c r="Q124" s="111"/>
      <c r="R124" s="207">
        <v>0</v>
      </c>
      <c r="S124" s="92"/>
      <c r="T124" s="92"/>
    </row>
    <row r="125" spans="1:20" ht="15.75" customHeight="1">
      <c r="A125" s="241" t="s">
        <v>810</v>
      </c>
      <c r="B125" s="231"/>
      <c r="C125" s="231"/>
      <c r="D125" s="231"/>
      <c r="E125" s="231"/>
      <c r="F125" s="235"/>
      <c r="G125" s="231"/>
      <c r="H125" s="231"/>
      <c r="I125" s="231"/>
      <c r="J125" s="231"/>
      <c r="K125" s="231"/>
      <c r="L125" s="232"/>
      <c r="M125" s="7"/>
      <c r="N125" s="7"/>
      <c r="O125" s="7"/>
      <c r="P125" s="7"/>
      <c r="Q125" s="7"/>
      <c r="R125" s="7"/>
      <c r="S125" s="7"/>
    </row>
    <row r="126" spans="1:20" ht="15.75" customHeight="1">
      <c r="A126" s="242" t="s">
        <v>811</v>
      </c>
      <c r="B126" s="231"/>
      <c r="C126" s="231"/>
      <c r="D126" s="231"/>
      <c r="E126" s="231"/>
      <c r="F126" s="231"/>
      <c r="G126" s="231"/>
      <c r="H126" s="231"/>
      <c r="I126" s="231"/>
      <c r="J126" s="231"/>
      <c r="K126" s="231"/>
      <c r="L126" s="232"/>
      <c r="M126" s="7"/>
      <c r="N126" s="7"/>
      <c r="O126" s="7"/>
      <c r="P126" s="7"/>
      <c r="Q126" s="7"/>
      <c r="R126" s="7"/>
      <c r="S126" s="7"/>
    </row>
    <row r="127" spans="1:20" ht="15.75" customHeight="1">
      <c r="A127" s="233" t="s">
        <v>812</v>
      </c>
      <c r="B127" s="231"/>
      <c r="C127" s="231"/>
      <c r="D127" s="231"/>
      <c r="E127" s="231"/>
      <c r="F127" s="231"/>
      <c r="G127" s="231"/>
      <c r="H127" s="231"/>
      <c r="I127" s="231"/>
      <c r="J127" s="231"/>
      <c r="K127" s="231"/>
      <c r="L127" s="232"/>
      <c r="M127" s="7"/>
      <c r="N127" s="7"/>
      <c r="O127" s="7"/>
      <c r="P127" s="7"/>
      <c r="Q127" s="7"/>
      <c r="R127" s="7"/>
      <c r="S127" s="7"/>
    </row>
    <row r="128" spans="1:20" ht="15.75" customHeight="1">
      <c r="A128" s="234" t="s">
        <v>813</v>
      </c>
      <c r="B128" s="235"/>
      <c r="C128" s="235"/>
      <c r="D128" s="235"/>
      <c r="E128" s="235"/>
      <c r="F128" s="235"/>
      <c r="G128" s="235"/>
      <c r="H128" s="235"/>
      <c r="I128" s="235"/>
      <c r="J128" s="235"/>
      <c r="K128" s="235"/>
      <c r="L128" s="236"/>
      <c r="M128" s="117"/>
      <c r="N128" s="117"/>
      <c r="O128" s="117"/>
      <c r="P128" s="117"/>
      <c r="Q128" s="117"/>
      <c r="R128" s="117"/>
      <c r="S128" s="117"/>
    </row>
    <row r="129" spans="1:19" ht="15.75" customHeight="1">
      <c r="A129" s="230" t="s">
        <v>814</v>
      </c>
      <c r="B129" s="231"/>
      <c r="C129" s="231"/>
      <c r="D129" s="231"/>
      <c r="E129" s="231"/>
      <c r="F129" s="231"/>
      <c r="G129" s="231"/>
      <c r="H129" s="231"/>
      <c r="I129" s="231"/>
      <c r="J129" s="231"/>
      <c r="K129" s="231"/>
      <c r="L129" s="232"/>
      <c r="M129" s="117"/>
      <c r="N129" s="117"/>
      <c r="O129" s="117"/>
      <c r="P129" s="117"/>
      <c r="Q129" s="117"/>
      <c r="R129" s="117"/>
      <c r="S129" s="117"/>
    </row>
    <row r="130" spans="1:19" ht="15.75" customHeight="1">
      <c r="A130" s="230" t="s">
        <v>815</v>
      </c>
      <c r="B130" s="231"/>
      <c r="C130" s="231"/>
      <c r="D130" s="231"/>
      <c r="E130" s="231"/>
      <c r="F130" s="231"/>
      <c r="G130" s="231"/>
      <c r="H130" s="231"/>
      <c r="I130" s="231"/>
      <c r="J130" s="231"/>
      <c r="K130" s="231"/>
      <c r="L130" s="232"/>
      <c r="M130" s="117"/>
      <c r="N130" s="117"/>
      <c r="O130" s="117"/>
      <c r="P130" s="117"/>
      <c r="Q130" s="117"/>
      <c r="R130" s="117"/>
      <c r="S130" s="117"/>
    </row>
    <row r="131" spans="1:19" ht="15.75" customHeight="1">
      <c r="A131" s="230" t="s">
        <v>816</v>
      </c>
      <c r="B131" s="231"/>
      <c r="C131" s="231"/>
      <c r="D131" s="231"/>
      <c r="E131" s="231"/>
      <c r="F131" s="231"/>
      <c r="G131" s="231"/>
      <c r="H131" s="231"/>
      <c r="I131" s="231"/>
      <c r="J131" s="231"/>
      <c r="K131" s="231"/>
      <c r="L131" s="232"/>
      <c r="M131" s="117"/>
      <c r="N131" s="117"/>
      <c r="O131" s="117"/>
      <c r="P131" s="117"/>
      <c r="Q131" s="117"/>
      <c r="R131" s="117"/>
      <c r="S131" s="117"/>
    </row>
    <row r="132" spans="1:19" ht="15.75" customHeight="1">
      <c r="A132" s="230" t="s">
        <v>817</v>
      </c>
      <c r="B132" s="231"/>
      <c r="C132" s="231"/>
      <c r="D132" s="231"/>
      <c r="E132" s="231"/>
      <c r="F132" s="231"/>
      <c r="G132" s="231"/>
      <c r="H132" s="231"/>
      <c r="I132" s="231"/>
      <c r="J132" s="231"/>
      <c r="K132" s="231"/>
      <c r="L132" s="232"/>
      <c r="M132" s="117"/>
      <c r="N132" s="117"/>
      <c r="O132" s="117"/>
      <c r="P132" s="117"/>
      <c r="Q132" s="117"/>
      <c r="R132" s="117"/>
      <c r="S132" s="117"/>
    </row>
    <row r="133" spans="1:19" ht="15.75" customHeight="1">
      <c r="A133" s="230" t="s">
        <v>818</v>
      </c>
      <c r="B133" s="231"/>
      <c r="C133" s="231"/>
      <c r="D133" s="231"/>
      <c r="E133" s="231"/>
      <c r="F133" s="231"/>
      <c r="G133" s="231"/>
      <c r="H133" s="231"/>
      <c r="I133" s="231"/>
      <c r="J133" s="231"/>
      <c r="K133" s="231"/>
      <c r="L133" s="232"/>
      <c r="M133" s="117"/>
      <c r="N133" s="117"/>
      <c r="O133" s="117"/>
      <c r="P133" s="117"/>
      <c r="Q133" s="117"/>
      <c r="R133" s="117"/>
      <c r="S133" s="117"/>
    </row>
    <row r="134" spans="1:19" ht="15.75" customHeight="1">
      <c r="A134" s="230" t="s">
        <v>819</v>
      </c>
      <c r="B134" s="231"/>
      <c r="C134" s="231"/>
      <c r="D134" s="231"/>
      <c r="E134" s="231"/>
      <c r="F134" s="231"/>
      <c r="G134" s="231"/>
      <c r="H134" s="231"/>
      <c r="I134" s="231"/>
      <c r="J134" s="231"/>
      <c r="K134" s="231"/>
      <c r="L134" s="232"/>
      <c r="M134" s="117"/>
      <c r="N134" s="117"/>
      <c r="O134" s="117"/>
      <c r="P134" s="117"/>
      <c r="Q134" s="117"/>
      <c r="R134" s="117"/>
      <c r="S134" s="117"/>
    </row>
    <row r="135" spans="1:19" ht="15.75" customHeight="1">
      <c r="A135" s="230" t="s">
        <v>820</v>
      </c>
      <c r="B135" s="231"/>
      <c r="C135" s="231"/>
      <c r="D135" s="231"/>
      <c r="E135" s="231"/>
      <c r="F135" s="231"/>
      <c r="G135" s="231"/>
      <c r="H135" s="231"/>
      <c r="I135" s="231"/>
      <c r="J135" s="231"/>
      <c r="K135" s="231"/>
      <c r="L135" s="232"/>
      <c r="M135" s="117"/>
      <c r="N135" s="117"/>
      <c r="O135" s="117"/>
      <c r="P135" s="117"/>
      <c r="Q135" s="117"/>
      <c r="R135" s="117"/>
      <c r="S135" s="117"/>
    </row>
    <row r="136" spans="1:19" ht="15.75" customHeight="1">
      <c r="A136" s="230" t="s">
        <v>821</v>
      </c>
      <c r="B136" s="231"/>
      <c r="C136" s="231"/>
      <c r="D136" s="231"/>
      <c r="E136" s="231"/>
      <c r="F136" s="231"/>
      <c r="G136" s="231"/>
      <c r="H136" s="231"/>
      <c r="I136" s="231"/>
      <c r="J136" s="231"/>
      <c r="K136" s="231"/>
      <c r="L136" s="232"/>
      <c r="M136" s="117"/>
      <c r="N136" s="117"/>
      <c r="O136" s="117"/>
      <c r="P136" s="117"/>
      <c r="Q136" s="117"/>
      <c r="R136" s="117"/>
      <c r="S136" s="117"/>
    </row>
    <row r="137" spans="1:19" ht="15.75" customHeight="1">
      <c r="A137" s="230" t="s">
        <v>822</v>
      </c>
      <c r="B137" s="231"/>
      <c r="C137" s="231"/>
      <c r="D137" s="231"/>
      <c r="E137" s="231"/>
      <c r="F137" s="231"/>
      <c r="G137" s="231"/>
      <c r="H137" s="231"/>
      <c r="I137" s="231"/>
      <c r="J137" s="231"/>
      <c r="K137" s="231"/>
      <c r="L137" s="232"/>
      <c r="M137" s="117"/>
      <c r="N137" s="117"/>
      <c r="O137" s="117"/>
      <c r="P137" s="117"/>
      <c r="Q137" s="117"/>
      <c r="R137" s="117"/>
      <c r="S137" s="117"/>
    </row>
    <row r="138" spans="1:19" ht="15.75" customHeight="1">
      <c r="A138" s="230" t="s">
        <v>823</v>
      </c>
      <c r="B138" s="231"/>
      <c r="C138" s="231"/>
      <c r="D138" s="231"/>
      <c r="E138" s="231"/>
      <c r="F138" s="231"/>
      <c r="G138" s="231"/>
      <c r="H138" s="231"/>
      <c r="I138" s="231"/>
      <c r="J138" s="231"/>
      <c r="K138" s="231"/>
      <c r="L138" s="232"/>
      <c r="M138" s="117"/>
      <c r="N138" s="117"/>
      <c r="O138" s="117"/>
      <c r="P138" s="117"/>
      <c r="Q138" s="117"/>
      <c r="R138" s="117"/>
      <c r="S138" s="117"/>
    </row>
    <row r="139" spans="1:19" ht="15.75" customHeight="1">
      <c r="A139" s="230" t="s">
        <v>824</v>
      </c>
      <c r="B139" s="231"/>
      <c r="C139" s="231"/>
      <c r="D139" s="231"/>
      <c r="E139" s="231"/>
      <c r="F139" s="231"/>
      <c r="G139" s="231"/>
      <c r="H139" s="231"/>
      <c r="I139" s="231"/>
      <c r="J139" s="231"/>
      <c r="K139" s="231"/>
      <c r="L139" s="232"/>
      <c r="M139" s="117"/>
      <c r="N139" s="117"/>
      <c r="O139" s="117"/>
      <c r="P139" s="117"/>
      <c r="Q139" s="117"/>
      <c r="R139" s="117"/>
      <c r="S139" s="117"/>
    </row>
    <row r="140" spans="1:19" ht="15.75" customHeight="1">
      <c r="A140" s="230" t="s">
        <v>825</v>
      </c>
      <c r="B140" s="231"/>
      <c r="C140" s="231"/>
      <c r="D140" s="231"/>
      <c r="E140" s="231"/>
      <c r="F140" s="231"/>
      <c r="G140" s="231"/>
      <c r="H140" s="231"/>
      <c r="I140" s="231"/>
      <c r="J140" s="231"/>
      <c r="K140" s="231"/>
      <c r="L140" s="232"/>
      <c r="M140" s="117"/>
      <c r="N140" s="117"/>
      <c r="O140" s="117"/>
      <c r="P140" s="117"/>
      <c r="Q140" s="117"/>
      <c r="R140" s="117"/>
      <c r="S140" s="117"/>
    </row>
    <row r="141" spans="1:19" ht="15.75" customHeight="1">
      <c r="A141" s="230" t="s">
        <v>826</v>
      </c>
      <c r="B141" s="231"/>
      <c r="C141" s="231"/>
      <c r="D141" s="231"/>
      <c r="E141" s="231"/>
      <c r="F141" s="231"/>
      <c r="G141" s="231"/>
      <c r="H141" s="231"/>
      <c r="I141" s="231"/>
      <c r="J141" s="231"/>
      <c r="K141" s="231"/>
      <c r="L141" s="232"/>
      <c r="M141" s="117"/>
      <c r="N141" s="117"/>
      <c r="O141" s="117"/>
      <c r="P141" s="117"/>
      <c r="Q141" s="117"/>
      <c r="R141" s="117"/>
      <c r="S141" s="117"/>
    </row>
    <row r="142" spans="1:19" ht="15.75" customHeight="1">
      <c r="A142" s="230" t="s">
        <v>827</v>
      </c>
      <c r="B142" s="231"/>
      <c r="C142" s="231"/>
      <c r="D142" s="231"/>
      <c r="E142" s="231"/>
      <c r="F142" s="231"/>
      <c r="G142" s="231"/>
      <c r="H142" s="231"/>
      <c r="I142" s="231"/>
      <c r="J142" s="231"/>
      <c r="K142" s="231"/>
      <c r="L142" s="232"/>
      <c r="M142" s="117"/>
      <c r="N142" s="117"/>
      <c r="O142" s="117"/>
      <c r="P142" s="117"/>
      <c r="Q142" s="117"/>
      <c r="R142" s="117"/>
      <c r="S142" s="117"/>
    </row>
    <row r="143" spans="1:19" ht="15.75" customHeight="1">
      <c r="A143" s="230" t="s">
        <v>828</v>
      </c>
      <c r="B143" s="231"/>
      <c r="C143" s="231"/>
      <c r="D143" s="231"/>
      <c r="E143" s="231"/>
      <c r="F143" s="231"/>
      <c r="G143" s="231"/>
      <c r="H143" s="231"/>
      <c r="I143" s="231"/>
      <c r="J143" s="231"/>
      <c r="K143" s="231"/>
      <c r="L143" s="232"/>
      <c r="M143" s="117"/>
      <c r="N143" s="117"/>
      <c r="O143" s="117"/>
      <c r="P143" s="117"/>
      <c r="Q143" s="117"/>
      <c r="R143" s="117"/>
      <c r="S143" s="117"/>
    </row>
    <row r="144" spans="1:19" ht="15.75" customHeight="1">
      <c r="A144" s="230" t="s">
        <v>829</v>
      </c>
      <c r="B144" s="231"/>
      <c r="C144" s="231"/>
      <c r="D144" s="231"/>
      <c r="E144" s="231"/>
      <c r="F144" s="231"/>
      <c r="G144" s="231"/>
      <c r="H144" s="231"/>
      <c r="I144" s="231"/>
      <c r="J144" s="231"/>
      <c r="K144" s="231"/>
      <c r="L144" s="232"/>
      <c r="M144" s="117"/>
      <c r="N144" s="117"/>
      <c r="O144" s="117"/>
      <c r="P144" s="117"/>
      <c r="Q144" s="117"/>
      <c r="R144" s="117"/>
      <c r="S144" s="117"/>
    </row>
    <row r="145" spans="1:19" ht="15.75" customHeight="1">
      <c r="A145" s="233" t="s">
        <v>830</v>
      </c>
      <c r="B145" s="231"/>
      <c r="C145" s="231"/>
      <c r="D145" s="231"/>
      <c r="E145" s="231"/>
      <c r="F145" s="231"/>
      <c r="G145" s="231"/>
      <c r="H145" s="231"/>
      <c r="I145" s="231"/>
      <c r="J145" s="231"/>
      <c r="K145" s="231"/>
      <c r="L145" s="232"/>
      <c r="M145" s="117"/>
      <c r="N145" s="117"/>
      <c r="O145" s="117"/>
      <c r="P145" s="117"/>
      <c r="Q145" s="117"/>
      <c r="R145" s="117"/>
      <c r="S145" s="117"/>
    </row>
    <row r="146" spans="1:19" ht="66" customHeight="1">
      <c r="A146" s="230" t="s">
        <v>831</v>
      </c>
      <c r="B146" s="231"/>
      <c r="C146" s="231"/>
      <c r="D146" s="231"/>
      <c r="E146" s="231"/>
      <c r="F146" s="231"/>
      <c r="G146" s="231"/>
      <c r="H146" s="231"/>
      <c r="I146" s="231"/>
      <c r="J146" s="231"/>
      <c r="K146" s="231"/>
      <c r="L146" s="232"/>
      <c r="M146" s="117"/>
      <c r="N146" s="117"/>
      <c r="O146" s="117"/>
      <c r="P146" s="117"/>
      <c r="Q146" s="117"/>
      <c r="R146" s="117"/>
      <c r="S146" s="117"/>
    </row>
    <row r="147" spans="1:19" ht="15.75" customHeight="1">
      <c r="A147" s="118"/>
      <c r="B147" s="118"/>
      <c r="C147" s="118"/>
      <c r="D147" s="118"/>
      <c r="E147" s="118"/>
      <c r="F147" s="118"/>
      <c r="G147" s="118"/>
      <c r="H147" s="118"/>
      <c r="I147" s="118"/>
      <c r="J147" s="118"/>
      <c r="K147" s="118"/>
      <c r="L147" s="118"/>
      <c r="M147" s="117"/>
      <c r="N147" s="117"/>
      <c r="O147" s="117"/>
      <c r="P147" s="117"/>
      <c r="Q147" s="117"/>
      <c r="R147" s="117"/>
      <c r="S147" s="117"/>
    </row>
    <row r="148" spans="1:19" ht="15.75" customHeight="1">
      <c r="A148" s="117"/>
      <c r="B148" s="117"/>
      <c r="C148" s="117"/>
      <c r="D148" s="117"/>
      <c r="E148" s="117"/>
      <c r="F148" s="117"/>
      <c r="G148" s="117"/>
      <c r="H148" s="117"/>
      <c r="I148" s="117"/>
      <c r="J148" s="117"/>
      <c r="K148" s="117"/>
      <c r="L148" s="117"/>
      <c r="M148" s="117"/>
      <c r="N148" s="117"/>
      <c r="O148" s="117"/>
      <c r="P148" s="117"/>
      <c r="Q148" s="117"/>
      <c r="R148" s="117"/>
      <c r="S148" s="117"/>
    </row>
    <row r="149" spans="1:19" ht="15.75" customHeight="1">
      <c r="A149" s="117"/>
      <c r="B149" s="117"/>
      <c r="C149" s="117"/>
      <c r="D149" s="117"/>
      <c r="E149" s="117"/>
      <c r="F149" s="117"/>
      <c r="G149" s="117"/>
      <c r="H149" s="117"/>
      <c r="I149" s="117"/>
      <c r="J149" s="117"/>
      <c r="K149" s="117"/>
      <c r="L149" s="117"/>
      <c r="M149" s="117"/>
      <c r="N149" s="117"/>
      <c r="O149" s="117"/>
      <c r="P149" s="117"/>
      <c r="Q149" s="117"/>
      <c r="R149" s="117"/>
      <c r="S149" s="117"/>
    </row>
    <row r="150" spans="1:19" ht="15.75" customHeight="1">
      <c r="A150" s="117"/>
      <c r="B150" s="117"/>
      <c r="C150" s="117"/>
      <c r="D150" s="117"/>
      <c r="E150" s="117"/>
      <c r="F150" s="117"/>
      <c r="G150" s="117"/>
      <c r="H150" s="117"/>
      <c r="I150" s="117"/>
      <c r="J150" s="117"/>
      <c r="K150" s="117"/>
      <c r="L150" s="117"/>
      <c r="M150" s="117"/>
      <c r="N150" s="117"/>
      <c r="O150" s="117"/>
      <c r="P150" s="117"/>
      <c r="Q150" s="117"/>
      <c r="R150" s="117"/>
      <c r="S150" s="117"/>
    </row>
    <row r="151" spans="1:19" ht="15.75" customHeight="1">
      <c r="A151" s="117"/>
      <c r="B151" s="117"/>
      <c r="C151" s="117"/>
      <c r="D151" s="117"/>
      <c r="E151" s="117"/>
      <c r="F151" s="117"/>
      <c r="G151" s="117"/>
      <c r="H151" s="117"/>
      <c r="I151" s="117"/>
      <c r="J151" s="117"/>
      <c r="K151" s="117"/>
      <c r="L151" s="117"/>
      <c r="M151" s="117"/>
      <c r="N151" s="117"/>
      <c r="O151" s="117"/>
      <c r="P151" s="117"/>
      <c r="Q151" s="117"/>
      <c r="R151" s="117"/>
      <c r="S151" s="117"/>
    </row>
    <row r="152" spans="1:19" ht="15.75" customHeight="1">
      <c r="A152" s="117"/>
      <c r="B152" s="117"/>
      <c r="C152" s="117"/>
      <c r="D152" s="117"/>
      <c r="E152" s="117"/>
      <c r="F152" s="117"/>
      <c r="G152" s="117"/>
      <c r="H152" s="117"/>
      <c r="I152" s="117"/>
      <c r="J152" s="117"/>
      <c r="K152" s="117"/>
      <c r="L152" s="117"/>
      <c r="M152" s="117"/>
      <c r="N152" s="117"/>
      <c r="O152" s="117"/>
      <c r="P152" s="117"/>
      <c r="Q152" s="117"/>
      <c r="R152" s="117"/>
      <c r="S152" s="117"/>
    </row>
    <row r="153" spans="1:19" ht="15.75" customHeight="1">
      <c r="A153" s="117"/>
      <c r="B153" s="117"/>
      <c r="C153" s="117"/>
      <c r="D153" s="117"/>
      <c r="E153" s="117"/>
      <c r="F153" s="117"/>
      <c r="G153" s="117"/>
      <c r="H153" s="117"/>
      <c r="I153" s="117"/>
      <c r="J153" s="117"/>
      <c r="K153" s="117"/>
      <c r="L153" s="117"/>
      <c r="M153" s="117"/>
      <c r="N153" s="117"/>
      <c r="O153" s="117"/>
      <c r="P153" s="117"/>
      <c r="Q153" s="117"/>
      <c r="R153" s="117"/>
      <c r="S153" s="117"/>
    </row>
    <row r="154" spans="1:19" ht="15.75" customHeight="1">
      <c r="A154" s="117"/>
      <c r="B154" s="117"/>
      <c r="C154" s="117"/>
      <c r="D154" s="117"/>
      <c r="E154" s="117"/>
      <c r="F154" s="117"/>
      <c r="G154" s="117"/>
      <c r="H154" s="117"/>
      <c r="I154" s="117"/>
      <c r="J154" s="117"/>
      <c r="K154" s="117"/>
      <c r="L154" s="117"/>
      <c r="M154" s="117"/>
      <c r="N154" s="117"/>
      <c r="O154" s="117"/>
      <c r="P154" s="117"/>
      <c r="Q154" s="117"/>
      <c r="R154" s="117"/>
      <c r="S154" s="117"/>
    </row>
    <row r="155" spans="1:19" ht="15.75" customHeight="1">
      <c r="A155" s="117"/>
      <c r="B155" s="117"/>
      <c r="C155" s="117"/>
      <c r="D155" s="117"/>
      <c r="E155" s="117"/>
      <c r="F155" s="117"/>
      <c r="G155" s="117"/>
      <c r="H155" s="117"/>
      <c r="I155" s="117"/>
      <c r="J155" s="117"/>
      <c r="K155" s="117"/>
      <c r="L155" s="117"/>
      <c r="M155" s="117"/>
      <c r="N155" s="117"/>
      <c r="O155" s="117"/>
      <c r="P155" s="117"/>
      <c r="Q155" s="117"/>
      <c r="R155" s="117"/>
      <c r="S155" s="117"/>
    </row>
    <row r="156" spans="1:19" ht="15.75" customHeight="1">
      <c r="A156" s="117"/>
      <c r="B156" s="117"/>
      <c r="C156" s="117"/>
      <c r="D156" s="117"/>
      <c r="E156" s="117"/>
      <c r="F156" s="117"/>
      <c r="G156" s="117"/>
      <c r="H156" s="117"/>
      <c r="I156" s="117"/>
      <c r="J156" s="117"/>
      <c r="K156" s="117"/>
      <c r="L156" s="117"/>
      <c r="M156" s="117"/>
      <c r="N156" s="117"/>
      <c r="O156" s="117"/>
      <c r="P156" s="117"/>
      <c r="Q156" s="117"/>
      <c r="R156" s="117"/>
      <c r="S156" s="117"/>
    </row>
    <row r="157" spans="1:19" ht="15.75" customHeight="1">
      <c r="A157" s="117"/>
      <c r="B157" s="117"/>
      <c r="C157" s="117"/>
      <c r="D157" s="117"/>
      <c r="E157" s="117"/>
      <c r="F157" s="117"/>
      <c r="G157" s="117"/>
      <c r="H157" s="117"/>
      <c r="I157" s="117"/>
      <c r="J157" s="117"/>
      <c r="K157" s="117"/>
      <c r="L157" s="117"/>
      <c r="M157" s="117"/>
      <c r="N157" s="117"/>
      <c r="O157" s="117"/>
      <c r="P157" s="117"/>
      <c r="Q157" s="117"/>
      <c r="R157" s="117"/>
      <c r="S157" s="117"/>
    </row>
    <row r="158" spans="1:19" ht="15.75" customHeight="1">
      <c r="A158" s="117"/>
      <c r="B158" s="117"/>
      <c r="C158" s="117"/>
      <c r="D158" s="117"/>
      <c r="E158" s="117"/>
      <c r="F158" s="117"/>
      <c r="G158" s="117"/>
      <c r="H158" s="117"/>
      <c r="I158" s="117"/>
      <c r="J158" s="117"/>
      <c r="K158" s="117"/>
      <c r="L158" s="117"/>
      <c r="M158" s="117"/>
      <c r="N158" s="117"/>
      <c r="O158" s="117"/>
      <c r="P158" s="117"/>
      <c r="Q158" s="117"/>
      <c r="R158" s="117"/>
      <c r="S158" s="117"/>
    </row>
    <row r="159" spans="1:19" ht="15.75" customHeight="1">
      <c r="A159" s="117"/>
      <c r="B159" s="117"/>
      <c r="C159" s="117"/>
      <c r="D159" s="117"/>
      <c r="E159" s="117"/>
      <c r="F159" s="117"/>
      <c r="G159" s="117"/>
      <c r="H159" s="117"/>
      <c r="I159" s="117"/>
      <c r="J159" s="117"/>
      <c r="K159" s="117"/>
      <c r="L159" s="117"/>
      <c r="M159" s="117"/>
      <c r="N159" s="117"/>
      <c r="O159" s="117"/>
      <c r="P159" s="117"/>
      <c r="Q159" s="117"/>
      <c r="R159" s="117"/>
      <c r="S159" s="117"/>
    </row>
    <row r="160" spans="1:19" ht="15.75" customHeight="1">
      <c r="A160" s="117"/>
      <c r="B160" s="117"/>
      <c r="C160" s="117"/>
      <c r="D160" s="117"/>
      <c r="E160" s="117"/>
      <c r="F160" s="117"/>
      <c r="G160" s="117"/>
      <c r="H160" s="117"/>
      <c r="I160" s="117"/>
      <c r="J160" s="117"/>
      <c r="K160" s="117"/>
      <c r="L160" s="117"/>
      <c r="M160" s="117"/>
      <c r="N160" s="117"/>
      <c r="O160" s="117"/>
      <c r="P160" s="117"/>
      <c r="Q160" s="117"/>
      <c r="R160" s="117"/>
      <c r="S160" s="117"/>
    </row>
    <row r="161" spans="1:19" ht="15.75" customHeight="1">
      <c r="A161" s="117"/>
      <c r="B161" s="117"/>
      <c r="C161" s="117"/>
      <c r="D161" s="117"/>
      <c r="E161" s="117"/>
      <c r="F161" s="117"/>
      <c r="G161" s="117"/>
      <c r="H161" s="117"/>
      <c r="I161" s="117"/>
      <c r="J161" s="117"/>
      <c r="K161" s="117"/>
      <c r="L161" s="117"/>
      <c r="M161" s="117"/>
      <c r="N161" s="117"/>
      <c r="O161" s="117"/>
      <c r="P161" s="117"/>
      <c r="Q161" s="117"/>
      <c r="R161" s="117"/>
      <c r="S161" s="117"/>
    </row>
    <row r="162" spans="1:19" ht="15.75" customHeight="1">
      <c r="A162" s="117"/>
      <c r="B162" s="117"/>
      <c r="C162" s="117"/>
      <c r="D162" s="117"/>
      <c r="E162" s="117"/>
      <c r="F162" s="117"/>
      <c r="G162" s="117"/>
      <c r="H162" s="117"/>
      <c r="I162" s="117"/>
      <c r="J162" s="117"/>
      <c r="K162" s="117"/>
      <c r="L162" s="117"/>
      <c r="M162" s="117"/>
      <c r="N162" s="117"/>
      <c r="O162" s="117"/>
      <c r="P162" s="117"/>
      <c r="Q162" s="117"/>
      <c r="R162" s="117"/>
      <c r="S162" s="117"/>
    </row>
    <row r="163" spans="1:19" ht="15.75" customHeight="1">
      <c r="A163" s="117"/>
      <c r="B163" s="117"/>
      <c r="C163" s="117"/>
      <c r="D163" s="117"/>
      <c r="E163" s="117"/>
      <c r="F163" s="117"/>
      <c r="G163" s="117"/>
      <c r="H163" s="117"/>
      <c r="I163" s="117"/>
      <c r="J163" s="117"/>
      <c r="K163" s="117"/>
      <c r="L163" s="117"/>
      <c r="M163" s="117"/>
      <c r="N163" s="117"/>
      <c r="O163" s="117"/>
      <c r="P163" s="117"/>
      <c r="Q163" s="117"/>
      <c r="R163" s="117"/>
      <c r="S163" s="117"/>
    </row>
    <row r="164" spans="1:19" ht="15.75" customHeight="1">
      <c r="A164" s="117"/>
      <c r="B164" s="117"/>
      <c r="C164" s="117"/>
      <c r="D164" s="117"/>
      <c r="E164" s="117"/>
      <c r="F164" s="117"/>
      <c r="G164" s="117"/>
      <c r="H164" s="117"/>
      <c r="I164" s="117"/>
      <c r="J164" s="117"/>
      <c r="K164" s="117"/>
      <c r="L164" s="117"/>
      <c r="M164" s="117"/>
      <c r="N164" s="117"/>
      <c r="O164" s="117"/>
      <c r="P164" s="117"/>
      <c r="Q164" s="117"/>
      <c r="R164" s="117"/>
      <c r="S164" s="117"/>
    </row>
    <row r="165" spans="1:19" ht="15.75" customHeight="1">
      <c r="A165" s="117"/>
      <c r="B165" s="117"/>
      <c r="C165" s="117"/>
      <c r="D165" s="117"/>
      <c r="E165" s="117"/>
      <c r="F165" s="117"/>
      <c r="G165" s="117"/>
      <c r="H165" s="117"/>
      <c r="I165" s="117"/>
      <c r="J165" s="117"/>
      <c r="K165" s="117"/>
      <c r="L165" s="117"/>
      <c r="M165" s="117"/>
      <c r="N165" s="117"/>
      <c r="O165" s="117"/>
      <c r="P165" s="117"/>
      <c r="Q165" s="117"/>
      <c r="R165" s="117"/>
      <c r="S165" s="117"/>
    </row>
    <row r="166" spans="1:19" ht="15.75" customHeight="1">
      <c r="A166" s="117"/>
      <c r="B166" s="117"/>
      <c r="C166" s="117"/>
      <c r="D166" s="117"/>
      <c r="E166" s="117"/>
      <c r="F166" s="117"/>
      <c r="G166" s="117"/>
      <c r="H166" s="117"/>
      <c r="I166" s="117"/>
      <c r="J166" s="117"/>
      <c r="K166" s="117"/>
      <c r="L166" s="117"/>
      <c r="M166" s="117"/>
      <c r="N166" s="117"/>
      <c r="O166" s="117"/>
      <c r="P166" s="117"/>
      <c r="Q166" s="117"/>
      <c r="R166" s="117"/>
      <c r="S166" s="117"/>
    </row>
    <row r="167" spans="1:19" ht="15.75" customHeight="1">
      <c r="A167" s="117"/>
      <c r="B167" s="117"/>
      <c r="C167" s="117"/>
      <c r="D167" s="117"/>
      <c r="E167" s="117"/>
      <c r="F167" s="117"/>
      <c r="G167" s="117"/>
      <c r="H167" s="117"/>
      <c r="I167" s="117"/>
      <c r="J167" s="117"/>
      <c r="K167" s="117"/>
      <c r="L167" s="117"/>
      <c r="M167" s="117"/>
      <c r="N167" s="117"/>
      <c r="O167" s="117"/>
      <c r="P167" s="117"/>
      <c r="Q167" s="117"/>
      <c r="R167" s="117"/>
      <c r="S167" s="117"/>
    </row>
    <row r="168" spans="1:19" ht="15.75" customHeight="1">
      <c r="A168" s="117"/>
      <c r="B168" s="117"/>
      <c r="C168" s="117"/>
      <c r="D168" s="117"/>
      <c r="E168" s="117"/>
      <c r="F168" s="117"/>
      <c r="G168" s="117"/>
      <c r="H168" s="117"/>
      <c r="I168" s="117"/>
      <c r="J168" s="117"/>
      <c r="K168" s="117"/>
      <c r="L168" s="117"/>
      <c r="M168" s="117"/>
      <c r="N168" s="117"/>
      <c r="O168" s="117"/>
      <c r="P168" s="117"/>
      <c r="Q168" s="117"/>
      <c r="R168" s="117"/>
      <c r="S168" s="117"/>
    </row>
    <row r="169" spans="1:19" ht="15.75" customHeight="1">
      <c r="A169" s="117"/>
      <c r="B169" s="117"/>
      <c r="C169" s="117"/>
      <c r="D169" s="117"/>
      <c r="E169" s="117"/>
      <c r="F169" s="117"/>
      <c r="G169" s="117"/>
      <c r="H169" s="117"/>
      <c r="I169" s="117"/>
      <c r="J169" s="117"/>
      <c r="K169" s="117"/>
      <c r="L169" s="117"/>
      <c r="M169" s="117"/>
      <c r="N169" s="117"/>
      <c r="O169" s="117"/>
      <c r="P169" s="117"/>
      <c r="Q169" s="117"/>
      <c r="R169" s="117"/>
      <c r="S169" s="117"/>
    </row>
    <row r="170" spans="1:19" ht="15.75" customHeight="1">
      <c r="A170" s="117"/>
      <c r="B170" s="117"/>
      <c r="C170" s="117"/>
      <c r="D170" s="117"/>
      <c r="E170" s="117"/>
      <c r="F170" s="117"/>
      <c r="G170" s="117"/>
      <c r="H170" s="117"/>
      <c r="I170" s="117"/>
      <c r="J170" s="117"/>
      <c r="K170" s="117"/>
      <c r="L170" s="117"/>
      <c r="M170" s="117"/>
      <c r="N170" s="117"/>
      <c r="O170" s="117"/>
      <c r="P170" s="117"/>
      <c r="Q170" s="117"/>
      <c r="R170" s="117"/>
      <c r="S170" s="117"/>
    </row>
    <row r="171" spans="1:19" ht="15.75" customHeight="1">
      <c r="A171" s="117"/>
      <c r="B171" s="117"/>
      <c r="C171" s="117"/>
      <c r="D171" s="117"/>
      <c r="E171" s="117"/>
      <c r="F171" s="117"/>
      <c r="G171" s="117"/>
      <c r="H171" s="117"/>
      <c r="I171" s="117"/>
      <c r="J171" s="117"/>
      <c r="K171" s="117"/>
      <c r="L171" s="117"/>
      <c r="M171" s="117"/>
      <c r="N171" s="117"/>
      <c r="O171" s="117"/>
      <c r="P171" s="117"/>
      <c r="Q171" s="117"/>
      <c r="R171" s="117"/>
      <c r="S171" s="117"/>
    </row>
    <row r="172" spans="1:19" ht="15.75" customHeight="1">
      <c r="A172" s="117"/>
      <c r="B172" s="117"/>
      <c r="C172" s="117"/>
      <c r="D172" s="117"/>
      <c r="E172" s="117"/>
      <c r="F172" s="117"/>
      <c r="G172" s="117"/>
      <c r="H172" s="117"/>
      <c r="I172" s="117"/>
      <c r="J172" s="117"/>
      <c r="K172" s="117"/>
      <c r="L172" s="117"/>
      <c r="M172" s="117"/>
      <c r="N172" s="117"/>
      <c r="O172" s="117"/>
      <c r="P172" s="117"/>
      <c r="Q172" s="117"/>
      <c r="R172" s="117"/>
      <c r="S172" s="117"/>
    </row>
    <row r="173" spans="1:19" ht="15.75" customHeight="1">
      <c r="A173" s="117"/>
      <c r="B173" s="117"/>
      <c r="C173" s="117"/>
      <c r="D173" s="117"/>
      <c r="E173" s="117"/>
      <c r="F173" s="117"/>
      <c r="G173" s="117"/>
      <c r="H173" s="117"/>
      <c r="I173" s="117"/>
      <c r="J173" s="117"/>
      <c r="K173" s="117"/>
      <c r="L173" s="117"/>
      <c r="M173" s="117"/>
      <c r="N173" s="117"/>
      <c r="O173" s="117"/>
      <c r="P173" s="117"/>
      <c r="Q173" s="117"/>
      <c r="R173" s="117"/>
      <c r="S173" s="117"/>
    </row>
    <row r="174" spans="1:19" ht="15.75" customHeight="1">
      <c r="A174" s="117"/>
      <c r="B174" s="117"/>
      <c r="C174" s="117"/>
      <c r="D174" s="117"/>
      <c r="E174" s="117"/>
      <c r="F174" s="117"/>
      <c r="G174" s="117"/>
      <c r="H174" s="117"/>
      <c r="I174" s="117"/>
      <c r="J174" s="117"/>
      <c r="K174" s="117"/>
      <c r="L174" s="117"/>
      <c r="M174" s="117"/>
      <c r="N174" s="117"/>
      <c r="O174" s="117"/>
      <c r="P174" s="117"/>
      <c r="Q174" s="117"/>
      <c r="R174" s="117"/>
      <c r="S174" s="117"/>
    </row>
    <row r="175" spans="1:19" ht="15.75" customHeight="1">
      <c r="A175" s="117"/>
      <c r="B175" s="117"/>
      <c r="C175" s="117"/>
      <c r="D175" s="117"/>
      <c r="E175" s="117"/>
      <c r="F175" s="117"/>
      <c r="G175" s="117"/>
      <c r="H175" s="117"/>
      <c r="I175" s="117"/>
      <c r="J175" s="117"/>
      <c r="K175" s="117"/>
      <c r="L175" s="117"/>
      <c r="M175" s="117"/>
      <c r="N175" s="117"/>
      <c r="O175" s="117"/>
      <c r="P175" s="117"/>
      <c r="Q175" s="117"/>
      <c r="R175" s="117"/>
      <c r="S175" s="117"/>
    </row>
    <row r="176" spans="1:19" ht="15.75" customHeight="1">
      <c r="A176" s="117"/>
      <c r="B176" s="117"/>
      <c r="C176" s="117"/>
      <c r="D176" s="117"/>
      <c r="E176" s="117"/>
      <c r="F176" s="117"/>
      <c r="G176" s="117"/>
      <c r="H176" s="117"/>
      <c r="I176" s="117"/>
      <c r="J176" s="117"/>
      <c r="K176" s="117"/>
      <c r="L176" s="117"/>
      <c r="M176" s="117"/>
      <c r="N176" s="117"/>
      <c r="O176" s="117"/>
      <c r="P176" s="117"/>
      <c r="Q176" s="117"/>
      <c r="R176" s="117"/>
      <c r="S176" s="117"/>
    </row>
    <row r="177" spans="1:19" ht="15.75" customHeight="1">
      <c r="A177" s="117"/>
      <c r="B177" s="117"/>
      <c r="C177" s="117"/>
      <c r="D177" s="117"/>
      <c r="E177" s="117"/>
      <c r="F177" s="117"/>
      <c r="G177" s="117"/>
      <c r="H177" s="117"/>
      <c r="I177" s="117"/>
      <c r="J177" s="117"/>
      <c r="K177" s="117"/>
      <c r="L177" s="117"/>
      <c r="M177" s="117"/>
      <c r="N177" s="117"/>
      <c r="O177" s="117"/>
      <c r="P177" s="117"/>
      <c r="Q177" s="117"/>
      <c r="R177" s="117"/>
      <c r="S177" s="117"/>
    </row>
    <row r="178" spans="1:19" ht="15.75" customHeight="1">
      <c r="A178" s="117"/>
      <c r="B178" s="117"/>
      <c r="C178" s="117"/>
      <c r="D178" s="117"/>
      <c r="E178" s="117"/>
      <c r="F178" s="117"/>
      <c r="G178" s="117"/>
      <c r="H178" s="117"/>
      <c r="I178" s="117"/>
      <c r="J178" s="117"/>
      <c r="K178" s="117"/>
      <c r="L178" s="117"/>
      <c r="M178" s="117"/>
      <c r="N178" s="117"/>
      <c r="O178" s="117"/>
      <c r="P178" s="117"/>
      <c r="Q178" s="117"/>
      <c r="R178" s="117"/>
      <c r="S178" s="117"/>
    </row>
    <row r="179" spans="1:19" ht="15.75" customHeight="1">
      <c r="A179" s="117"/>
      <c r="B179" s="117"/>
      <c r="C179" s="117"/>
      <c r="D179" s="117"/>
      <c r="E179" s="117"/>
      <c r="F179" s="117"/>
      <c r="G179" s="117"/>
      <c r="H179" s="117"/>
      <c r="I179" s="117"/>
      <c r="J179" s="117"/>
      <c r="K179" s="117"/>
      <c r="L179" s="117"/>
      <c r="M179" s="117"/>
      <c r="N179" s="117"/>
      <c r="O179" s="117"/>
      <c r="P179" s="117"/>
      <c r="Q179" s="117"/>
      <c r="R179" s="117"/>
      <c r="S179" s="117"/>
    </row>
    <row r="180" spans="1:19" ht="15.75" customHeight="1">
      <c r="A180" s="117"/>
      <c r="B180" s="117"/>
      <c r="C180" s="117"/>
      <c r="D180" s="117"/>
      <c r="E180" s="117"/>
      <c r="F180" s="117"/>
      <c r="G180" s="117"/>
      <c r="H180" s="117"/>
      <c r="I180" s="117"/>
      <c r="J180" s="117"/>
      <c r="K180" s="117"/>
      <c r="L180" s="117"/>
      <c r="M180" s="117"/>
      <c r="N180" s="117"/>
      <c r="O180" s="117"/>
      <c r="P180" s="117"/>
      <c r="Q180" s="117"/>
      <c r="R180" s="117"/>
      <c r="S180" s="117"/>
    </row>
    <row r="181" spans="1:19" ht="15.75" customHeight="1">
      <c r="A181" s="117"/>
      <c r="B181" s="117"/>
      <c r="C181" s="117"/>
      <c r="D181" s="117"/>
      <c r="E181" s="117"/>
      <c r="F181" s="117"/>
      <c r="G181" s="117"/>
      <c r="H181" s="117"/>
      <c r="I181" s="117"/>
      <c r="J181" s="117"/>
      <c r="K181" s="117"/>
      <c r="L181" s="117"/>
      <c r="M181" s="117"/>
      <c r="N181" s="117"/>
      <c r="O181" s="117"/>
      <c r="P181" s="117"/>
      <c r="Q181" s="117"/>
      <c r="R181" s="117"/>
      <c r="S181" s="117"/>
    </row>
    <row r="182" spans="1:19" ht="15.75" customHeight="1">
      <c r="A182" s="117"/>
      <c r="B182" s="117"/>
      <c r="C182" s="117"/>
      <c r="D182" s="117"/>
      <c r="E182" s="117"/>
      <c r="F182" s="117"/>
      <c r="G182" s="117"/>
      <c r="H182" s="117"/>
      <c r="I182" s="117"/>
      <c r="J182" s="117"/>
      <c r="K182" s="117"/>
      <c r="L182" s="117"/>
      <c r="M182" s="117"/>
      <c r="N182" s="117"/>
      <c r="O182" s="117"/>
      <c r="P182" s="117"/>
      <c r="Q182" s="117"/>
      <c r="R182" s="117"/>
      <c r="S182" s="117"/>
    </row>
    <row r="183" spans="1:19" ht="15.75" customHeight="1">
      <c r="A183" s="117"/>
      <c r="B183" s="117"/>
      <c r="C183" s="117"/>
      <c r="D183" s="117"/>
      <c r="E183" s="117"/>
      <c r="F183" s="117"/>
      <c r="G183" s="117"/>
      <c r="H183" s="117"/>
      <c r="I183" s="117"/>
      <c r="J183" s="117"/>
      <c r="K183" s="117"/>
      <c r="L183" s="117"/>
      <c r="M183" s="117"/>
      <c r="N183" s="117"/>
      <c r="O183" s="117"/>
      <c r="P183" s="117"/>
      <c r="Q183" s="117"/>
      <c r="R183" s="117"/>
      <c r="S183" s="117"/>
    </row>
    <row r="184" spans="1:19" ht="15.75" customHeight="1">
      <c r="A184" s="117"/>
      <c r="B184" s="117"/>
      <c r="C184" s="117"/>
      <c r="D184" s="117"/>
      <c r="E184" s="117"/>
      <c r="F184" s="117"/>
      <c r="G184" s="117"/>
      <c r="H184" s="117"/>
      <c r="I184" s="117"/>
      <c r="J184" s="117"/>
      <c r="K184" s="117"/>
      <c r="L184" s="117"/>
      <c r="M184" s="117"/>
      <c r="N184" s="117"/>
      <c r="O184" s="117"/>
      <c r="P184" s="117"/>
      <c r="Q184" s="117"/>
      <c r="R184" s="117"/>
      <c r="S184" s="117"/>
    </row>
    <row r="185" spans="1:19" ht="15.75" customHeight="1">
      <c r="A185" s="117"/>
      <c r="B185" s="117"/>
      <c r="C185" s="117"/>
      <c r="D185" s="117"/>
      <c r="E185" s="117"/>
      <c r="F185" s="117"/>
      <c r="G185" s="117"/>
      <c r="H185" s="117"/>
      <c r="I185" s="117"/>
      <c r="J185" s="117"/>
      <c r="K185" s="117"/>
      <c r="L185" s="117"/>
      <c r="M185" s="117"/>
      <c r="N185" s="117"/>
      <c r="O185" s="117"/>
      <c r="P185" s="117"/>
      <c r="Q185" s="117"/>
      <c r="R185" s="117"/>
      <c r="S185" s="117"/>
    </row>
    <row r="186" spans="1:19" ht="15.75" customHeight="1">
      <c r="A186" s="117"/>
      <c r="B186" s="117"/>
      <c r="C186" s="117"/>
      <c r="D186" s="117"/>
      <c r="E186" s="117"/>
      <c r="F186" s="117"/>
      <c r="G186" s="117"/>
      <c r="H186" s="117"/>
      <c r="I186" s="117"/>
      <c r="J186" s="117"/>
      <c r="K186" s="117"/>
      <c r="L186" s="117"/>
      <c r="M186" s="117"/>
      <c r="N186" s="117"/>
      <c r="O186" s="117"/>
      <c r="P186" s="117"/>
      <c r="Q186" s="117"/>
      <c r="R186" s="117"/>
      <c r="S186" s="117"/>
    </row>
    <row r="187" spans="1:19" ht="15.75" customHeight="1">
      <c r="A187" s="117"/>
      <c r="B187" s="117"/>
      <c r="C187" s="117"/>
      <c r="D187" s="117"/>
      <c r="E187" s="117"/>
      <c r="F187" s="117"/>
      <c r="G187" s="117"/>
      <c r="H187" s="117"/>
      <c r="I187" s="117"/>
      <c r="J187" s="117"/>
      <c r="K187" s="117"/>
      <c r="L187" s="117"/>
      <c r="M187" s="117"/>
      <c r="N187" s="117"/>
      <c r="O187" s="117"/>
      <c r="P187" s="117"/>
      <c r="Q187" s="117"/>
      <c r="R187" s="117"/>
      <c r="S187" s="117"/>
    </row>
    <row r="188" spans="1:19" ht="15.75" customHeight="1">
      <c r="A188" s="117"/>
      <c r="B188" s="117"/>
      <c r="C188" s="117"/>
      <c r="D188" s="117"/>
      <c r="E188" s="117"/>
      <c r="F188" s="117"/>
      <c r="G188" s="117"/>
      <c r="H188" s="117"/>
      <c r="I188" s="117"/>
      <c r="J188" s="117"/>
      <c r="K188" s="117"/>
      <c r="L188" s="117"/>
      <c r="M188" s="117"/>
      <c r="N188" s="117"/>
      <c r="O188" s="117"/>
      <c r="P188" s="117"/>
      <c r="Q188" s="117"/>
      <c r="R188" s="117"/>
      <c r="S188" s="117"/>
    </row>
    <row r="189" spans="1:19" ht="15.75" customHeight="1">
      <c r="A189" s="117"/>
      <c r="B189" s="117"/>
      <c r="C189" s="117"/>
      <c r="D189" s="117"/>
      <c r="E189" s="117"/>
      <c r="F189" s="117"/>
      <c r="G189" s="117"/>
      <c r="H189" s="117"/>
      <c r="I189" s="117"/>
      <c r="J189" s="117"/>
      <c r="K189" s="117"/>
      <c r="L189" s="117"/>
      <c r="M189" s="117"/>
      <c r="N189" s="117"/>
      <c r="O189" s="117"/>
      <c r="P189" s="117"/>
      <c r="Q189" s="117"/>
      <c r="R189" s="117"/>
      <c r="S189" s="117"/>
    </row>
    <row r="190" spans="1:19" ht="15.75" customHeight="1">
      <c r="A190" s="117"/>
      <c r="B190" s="117"/>
      <c r="C190" s="117"/>
      <c r="D190" s="117"/>
      <c r="E190" s="117"/>
      <c r="F190" s="117"/>
      <c r="G190" s="117"/>
      <c r="H190" s="117"/>
      <c r="I190" s="117"/>
      <c r="J190" s="117"/>
      <c r="K190" s="117"/>
      <c r="L190" s="117"/>
      <c r="M190" s="117"/>
      <c r="N190" s="117"/>
      <c r="O190" s="117"/>
      <c r="P190" s="117"/>
      <c r="Q190" s="117"/>
      <c r="R190" s="117"/>
      <c r="S190" s="117"/>
    </row>
    <row r="191" spans="1:19" ht="15.75" customHeight="1">
      <c r="A191" s="117"/>
      <c r="B191" s="117"/>
      <c r="C191" s="117"/>
      <c r="D191" s="117"/>
      <c r="E191" s="117"/>
      <c r="F191" s="117"/>
      <c r="G191" s="117"/>
      <c r="H191" s="117"/>
      <c r="I191" s="117"/>
      <c r="J191" s="117"/>
      <c r="K191" s="117"/>
      <c r="L191" s="117"/>
      <c r="M191" s="117"/>
      <c r="N191" s="117"/>
      <c r="O191" s="117"/>
      <c r="P191" s="117"/>
      <c r="Q191" s="117"/>
      <c r="R191" s="117"/>
      <c r="S191" s="117"/>
    </row>
    <row r="192" spans="1:19" ht="15.75" customHeight="1">
      <c r="A192" s="117"/>
      <c r="B192" s="117"/>
      <c r="C192" s="117"/>
      <c r="D192" s="117"/>
      <c r="E192" s="117"/>
      <c r="F192" s="117"/>
      <c r="G192" s="117"/>
      <c r="H192" s="117"/>
      <c r="I192" s="117"/>
      <c r="J192" s="117"/>
      <c r="K192" s="117"/>
      <c r="L192" s="117"/>
      <c r="M192" s="117"/>
      <c r="N192" s="117"/>
      <c r="O192" s="117"/>
      <c r="P192" s="117"/>
      <c r="Q192" s="117"/>
      <c r="R192" s="117"/>
      <c r="S192" s="117"/>
    </row>
    <row r="193" spans="1:19" ht="15.75" customHeight="1">
      <c r="A193" s="117"/>
      <c r="B193" s="117"/>
      <c r="C193" s="117"/>
      <c r="D193" s="117"/>
      <c r="E193" s="117"/>
      <c r="F193" s="117"/>
      <c r="G193" s="117"/>
      <c r="H193" s="117"/>
      <c r="I193" s="117"/>
      <c r="J193" s="117"/>
      <c r="K193" s="117"/>
      <c r="L193" s="117"/>
      <c r="M193" s="117"/>
      <c r="N193" s="117"/>
      <c r="O193" s="117"/>
      <c r="P193" s="117"/>
      <c r="Q193" s="117"/>
      <c r="R193" s="117"/>
      <c r="S193" s="117"/>
    </row>
    <row r="194" spans="1:19" ht="15.75" customHeight="1">
      <c r="A194" s="117"/>
      <c r="B194" s="117"/>
      <c r="C194" s="117"/>
      <c r="D194" s="117"/>
      <c r="E194" s="117"/>
      <c r="F194" s="117"/>
      <c r="G194" s="117"/>
      <c r="H194" s="117"/>
      <c r="I194" s="117"/>
      <c r="J194" s="117"/>
      <c r="K194" s="117"/>
      <c r="L194" s="117"/>
      <c r="M194" s="117"/>
      <c r="N194" s="117"/>
      <c r="O194" s="117"/>
      <c r="P194" s="117"/>
      <c r="Q194" s="117"/>
      <c r="R194" s="117"/>
      <c r="S194" s="117"/>
    </row>
    <row r="195" spans="1:19" ht="15.75" customHeight="1">
      <c r="A195" s="117"/>
      <c r="B195" s="117"/>
      <c r="C195" s="117"/>
      <c r="D195" s="117"/>
      <c r="E195" s="117"/>
      <c r="F195" s="117"/>
      <c r="G195" s="117"/>
      <c r="H195" s="117"/>
      <c r="I195" s="117"/>
      <c r="J195" s="117"/>
      <c r="K195" s="117"/>
      <c r="L195" s="117"/>
      <c r="M195" s="117"/>
      <c r="N195" s="117"/>
      <c r="O195" s="117"/>
      <c r="P195" s="117"/>
      <c r="Q195" s="117"/>
      <c r="R195" s="117"/>
      <c r="S195" s="117"/>
    </row>
    <row r="196" spans="1:19" ht="15.75" customHeight="1">
      <c r="A196" s="117"/>
      <c r="B196" s="117"/>
      <c r="C196" s="117"/>
      <c r="D196" s="117"/>
      <c r="E196" s="117"/>
      <c r="F196" s="117"/>
      <c r="G196" s="117"/>
      <c r="H196" s="117"/>
      <c r="I196" s="117"/>
      <c r="J196" s="117"/>
      <c r="K196" s="117"/>
      <c r="L196" s="117"/>
      <c r="M196" s="117"/>
      <c r="N196" s="117"/>
      <c r="O196" s="117"/>
      <c r="P196" s="117"/>
      <c r="Q196" s="117"/>
      <c r="R196" s="117"/>
      <c r="S196" s="117"/>
    </row>
    <row r="197" spans="1:19" ht="15.75" customHeight="1">
      <c r="A197" s="117"/>
      <c r="B197" s="117"/>
      <c r="C197" s="117"/>
      <c r="D197" s="117"/>
      <c r="E197" s="117"/>
      <c r="F197" s="117"/>
      <c r="G197" s="117"/>
      <c r="H197" s="117"/>
      <c r="I197" s="117"/>
      <c r="J197" s="117"/>
      <c r="K197" s="117"/>
      <c r="L197" s="117"/>
      <c r="M197" s="117"/>
      <c r="N197" s="117"/>
      <c r="O197" s="117"/>
      <c r="P197" s="117"/>
      <c r="Q197" s="117"/>
      <c r="R197" s="117"/>
      <c r="S197" s="117"/>
    </row>
    <row r="198" spans="1:19" ht="15.75" customHeight="1">
      <c r="A198" s="117"/>
      <c r="B198" s="117"/>
      <c r="C198" s="117"/>
      <c r="D198" s="117"/>
      <c r="E198" s="117"/>
      <c r="F198" s="117"/>
      <c r="G198" s="117"/>
      <c r="H198" s="117"/>
      <c r="I198" s="117"/>
      <c r="J198" s="117"/>
      <c r="K198" s="117"/>
      <c r="L198" s="117"/>
      <c r="M198" s="117"/>
      <c r="N198" s="117"/>
      <c r="O198" s="117"/>
      <c r="P198" s="117"/>
      <c r="Q198" s="117"/>
      <c r="R198" s="117"/>
      <c r="S198" s="117"/>
    </row>
    <row r="199" spans="1:19" ht="15.75" customHeight="1">
      <c r="A199" s="117"/>
      <c r="B199" s="117"/>
      <c r="C199" s="117"/>
      <c r="D199" s="117"/>
      <c r="E199" s="117"/>
      <c r="F199" s="117"/>
      <c r="G199" s="117"/>
      <c r="H199" s="117"/>
      <c r="I199" s="117"/>
      <c r="J199" s="117"/>
      <c r="K199" s="117"/>
      <c r="L199" s="117"/>
      <c r="M199" s="117"/>
      <c r="N199" s="117"/>
      <c r="O199" s="117"/>
      <c r="P199" s="117"/>
      <c r="Q199" s="117"/>
      <c r="R199" s="117"/>
      <c r="S199" s="117"/>
    </row>
    <row r="200" spans="1:19" ht="15.75" customHeight="1">
      <c r="A200" s="117"/>
      <c r="B200" s="117"/>
      <c r="C200" s="117"/>
      <c r="D200" s="117"/>
      <c r="E200" s="117"/>
      <c r="F200" s="117"/>
      <c r="G200" s="117"/>
      <c r="H200" s="117"/>
      <c r="I200" s="117"/>
      <c r="J200" s="117"/>
      <c r="K200" s="117"/>
      <c r="L200" s="117"/>
      <c r="M200" s="117"/>
      <c r="N200" s="117"/>
      <c r="O200" s="117"/>
      <c r="P200" s="117"/>
      <c r="Q200" s="117"/>
      <c r="R200" s="117"/>
      <c r="S200" s="117"/>
    </row>
    <row r="201" spans="1:19" ht="15.75" customHeight="1">
      <c r="A201" s="117"/>
      <c r="B201" s="117"/>
      <c r="C201" s="117"/>
      <c r="D201" s="117"/>
      <c r="E201" s="117"/>
      <c r="F201" s="117"/>
      <c r="G201" s="117"/>
      <c r="H201" s="117"/>
      <c r="I201" s="117"/>
      <c r="J201" s="117"/>
      <c r="K201" s="117"/>
      <c r="L201" s="117"/>
      <c r="M201" s="117"/>
      <c r="N201" s="117"/>
      <c r="O201" s="117"/>
      <c r="P201" s="117"/>
      <c r="Q201" s="117"/>
      <c r="R201" s="117"/>
      <c r="S201" s="117"/>
    </row>
    <row r="202" spans="1:19" ht="15.75" customHeight="1">
      <c r="A202" s="117"/>
      <c r="B202" s="117"/>
      <c r="C202" s="117"/>
      <c r="D202" s="117"/>
      <c r="E202" s="117"/>
      <c r="F202" s="117"/>
      <c r="G202" s="117"/>
      <c r="H202" s="117"/>
      <c r="I202" s="117"/>
      <c r="J202" s="117"/>
      <c r="K202" s="117"/>
      <c r="L202" s="117"/>
      <c r="M202" s="117"/>
      <c r="N202" s="117"/>
      <c r="O202" s="117"/>
      <c r="P202" s="117"/>
      <c r="Q202" s="117"/>
      <c r="R202" s="117"/>
      <c r="S202" s="117"/>
    </row>
    <row r="203" spans="1:19" ht="15.75" customHeight="1">
      <c r="A203" s="117"/>
      <c r="B203" s="117"/>
      <c r="C203" s="117"/>
      <c r="D203" s="117"/>
      <c r="E203" s="117"/>
      <c r="F203" s="117"/>
      <c r="G203" s="117"/>
      <c r="H203" s="117"/>
      <c r="I203" s="117"/>
      <c r="J203" s="117"/>
      <c r="K203" s="117"/>
      <c r="L203" s="117"/>
      <c r="M203" s="117"/>
      <c r="N203" s="117"/>
      <c r="O203" s="117"/>
      <c r="P203" s="117"/>
      <c r="Q203" s="117"/>
      <c r="R203" s="117"/>
      <c r="S203" s="117"/>
    </row>
    <row r="204" spans="1:19" ht="15.75" customHeight="1">
      <c r="A204" s="117"/>
      <c r="B204" s="117"/>
      <c r="C204" s="117"/>
      <c r="D204" s="117"/>
      <c r="E204" s="117"/>
      <c r="F204" s="117"/>
      <c r="G204" s="117"/>
      <c r="H204" s="117"/>
      <c r="I204" s="117"/>
      <c r="J204" s="117"/>
      <c r="K204" s="117"/>
      <c r="L204" s="117"/>
      <c r="M204" s="117"/>
      <c r="N204" s="117"/>
      <c r="O204" s="117"/>
      <c r="P204" s="117"/>
      <c r="Q204" s="117"/>
      <c r="R204" s="117"/>
      <c r="S204" s="117"/>
    </row>
    <row r="205" spans="1:19" ht="15.75" customHeight="1">
      <c r="A205" s="117"/>
      <c r="B205" s="117"/>
      <c r="C205" s="117"/>
      <c r="D205" s="117"/>
      <c r="E205" s="117"/>
      <c r="F205" s="117"/>
      <c r="G205" s="117"/>
      <c r="H205" s="117"/>
      <c r="I205" s="117"/>
      <c r="J205" s="117"/>
      <c r="K205" s="117"/>
      <c r="L205" s="117"/>
      <c r="M205" s="117"/>
      <c r="N205" s="117"/>
      <c r="O205" s="117"/>
      <c r="P205" s="117"/>
      <c r="Q205" s="117"/>
      <c r="R205" s="117"/>
      <c r="S205" s="117"/>
    </row>
    <row r="206" spans="1:19" ht="15.75" customHeight="1">
      <c r="A206" s="117"/>
      <c r="B206" s="117"/>
      <c r="C206" s="117"/>
      <c r="D206" s="117"/>
      <c r="E206" s="117"/>
      <c r="F206" s="117"/>
      <c r="G206" s="117"/>
      <c r="H206" s="117"/>
      <c r="I206" s="117"/>
      <c r="J206" s="117"/>
      <c r="K206" s="117"/>
      <c r="L206" s="117"/>
      <c r="M206" s="117"/>
      <c r="N206" s="117"/>
      <c r="O206" s="117"/>
      <c r="P206" s="117"/>
      <c r="Q206" s="117"/>
      <c r="R206" s="117"/>
      <c r="S206" s="117"/>
    </row>
    <row r="207" spans="1:19" ht="15.75" customHeight="1">
      <c r="A207" s="117"/>
      <c r="B207" s="117"/>
      <c r="C207" s="117"/>
      <c r="D207" s="117"/>
      <c r="E207" s="117"/>
      <c r="F207" s="117"/>
      <c r="G207" s="117"/>
      <c r="H207" s="117"/>
      <c r="I207" s="117"/>
      <c r="J207" s="117"/>
      <c r="K207" s="117"/>
      <c r="L207" s="117"/>
      <c r="M207" s="117"/>
      <c r="N207" s="117"/>
      <c r="O207" s="117"/>
      <c r="P207" s="117"/>
      <c r="Q207" s="117"/>
      <c r="R207" s="117"/>
      <c r="S207" s="117"/>
    </row>
    <row r="208" spans="1:19" ht="15.75" customHeight="1">
      <c r="A208" s="117"/>
      <c r="B208" s="117"/>
      <c r="C208" s="117"/>
      <c r="D208" s="117"/>
      <c r="E208" s="117"/>
      <c r="F208" s="117"/>
      <c r="G208" s="117"/>
      <c r="H208" s="117"/>
      <c r="I208" s="117"/>
      <c r="J208" s="117"/>
      <c r="K208" s="117"/>
      <c r="L208" s="117"/>
      <c r="M208" s="117"/>
      <c r="N208" s="117"/>
      <c r="O208" s="117"/>
      <c r="P208" s="117"/>
      <c r="Q208" s="117"/>
      <c r="R208" s="117"/>
      <c r="S208" s="117"/>
    </row>
    <row r="209" spans="1:19" ht="15.75" customHeight="1">
      <c r="A209" s="117"/>
      <c r="B209" s="117"/>
      <c r="C209" s="117"/>
      <c r="D209" s="117"/>
      <c r="E209" s="117"/>
      <c r="F209" s="117"/>
      <c r="G209" s="117"/>
      <c r="H209" s="117"/>
      <c r="I209" s="117"/>
      <c r="J209" s="117"/>
      <c r="K209" s="117"/>
      <c r="L209" s="117"/>
      <c r="M209" s="117"/>
      <c r="N209" s="117"/>
      <c r="O209" s="117"/>
      <c r="P209" s="117"/>
      <c r="Q209" s="117"/>
      <c r="R209" s="117"/>
      <c r="S209" s="117"/>
    </row>
    <row r="210" spans="1:19" ht="15.75" customHeight="1">
      <c r="A210" s="117"/>
      <c r="B210" s="117"/>
      <c r="C210" s="117"/>
      <c r="D210" s="117"/>
      <c r="E210" s="117"/>
      <c r="F210" s="117"/>
      <c r="G210" s="117"/>
      <c r="H210" s="117"/>
      <c r="I210" s="117"/>
      <c r="J210" s="117"/>
      <c r="K210" s="117"/>
      <c r="L210" s="117"/>
      <c r="M210" s="117"/>
      <c r="N210" s="117"/>
      <c r="O210" s="117"/>
      <c r="P210" s="117"/>
      <c r="Q210" s="117"/>
      <c r="R210" s="117"/>
      <c r="S210" s="117"/>
    </row>
    <row r="211" spans="1:19" ht="15.75" customHeight="1">
      <c r="A211" s="117"/>
      <c r="B211" s="117"/>
      <c r="C211" s="117"/>
      <c r="D211" s="117"/>
      <c r="E211" s="117"/>
      <c r="F211" s="117"/>
      <c r="G211" s="117"/>
      <c r="H211" s="117"/>
      <c r="I211" s="117"/>
      <c r="J211" s="117"/>
      <c r="K211" s="117"/>
      <c r="L211" s="117"/>
      <c r="M211" s="117"/>
      <c r="N211" s="117"/>
      <c r="O211" s="117"/>
      <c r="P211" s="117"/>
      <c r="Q211" s="117"/>
      <c r="R211" s="117"/>
      <c r="S211" s="117"/>
    </row>
    <row r="212" spans="1:19" ht="15.75" customHeight="1">
      <c r="A212" s="117"/>
      <c r="B212" s="117"/>
      <c r="C212" s="117"/>
      <c r="D212" s="117"/>
      <c r="E212" s="117"/>
      <c r="F212" s="117"/>
      <c r="G212" s="117"/>
      <c r="H212" s="117"/>
      <c r="I212" s="117"/>
      <c r="J212" s="117"/>
      <c r="K212" s="117"/>
      <c r="L212" s="117"/>
      <c r="M212" s="117"/>
      <c r="N212" s="117"/>
      <c r="O212" s="117"/>
      <c r="P212" s="117"/>
      <c r="Q212" s="117"/>
      <c r="R212" s="117"/>
      <c r="S212" s="117"/>
    </row>
    <row r="213" spans="1:19" ht="15.75" customHeight="1">
      <c r="A213" s="117"/>
      <c r="B213" s="117"/>
      <c r="C213" s="117"/>
      <c r="D213" s="117"/>
      <c r="E213" s="117"/>
      <c r="F213" s="117"/>
      <c r="G213" s="117"/>
      <c r="H213" s="117"/>
      <c r="I213" s="117"/>
      <c r="J213" s="117"/>
      <c r="K213" s="117"/>
      <c r="L213" s="117"/>
      <c r="M213" s="117"/>
      <c r="N213" s="117"/>
      <c r="O213" s="117"/>
      <c r="P213" s="117"/>
      <c r="Q213" s="117"/>
      <c r="R213" s="117"/>
      <c r="S213" s="117"/>
    </row>
    <row r="214" spans="1:19" ht="15.75" customHeight="1">
      <c r="A214" s="117"/>
      <c r="B214" s="117"/>
      <c r="C214" s="117"/>
      <c r="D214" s="117"/>
      <c r="E214" s="117"/>
      <c r="F214" s="117"/>
      <c r="G214" s="117"/>
      <c r="H214" s="117"/>
      <c r="I214" s="117"/>
      <c r="J214" s="117"/>
      <c r="K214" s="117"/>
      <c r="L214" s="117"/>
      <c r="M214" s="117"/>
      <c r="N214" s="117"/>
      <c r="O214" s="117"/>
      <c r="P214" s="117"/>
      <c r="Q214" s="117"/>
      <c r="R214" s="117"/>
      <c r="S214" s="117"/>
    </row>
    <row r="215" spans="1:19" ht="15.75" customHeight="1">
      <c r="A215" s="117"/>
      <c r="B215" s="117"/>
      <c r="C215" s="117"/>
      <c r="D215" s="117"/>
      <c r="E215" s="117"/>
      <c r="F215" s="117"/>
      <c r="G215" s="117"/>
      <c r="H215" s="117"/>
      <c r="I215" s="117"/>
      <c r="J215" s="117"/>
      <c r="K215" s="117"/>
      <c r="L215" s="117"/>
      <c r="M215" s="117"/>
      <c r="N215" s="117"/>
      <c r="O215" s="117"/>
      <c r="P215" s="117"/>
      <c r="Q215" s="117"/>
      <c r="R215" s="117"/>
      <c r="S215" s="117"/>
    </row>
    <row r="216" spans="1:19" ht="15.75" customHeight="1">
      <c r="A216" s="117"/>
      <c r="B216" s="117"/>
      <c r="C216" s="117"/>
      <c r="D216" s="117"/>
      <c r="E216" s="117"/>
      <c r="F216" s="117"/>
      <c r="G216" s="117"/>
      <c r="H216" s="117"/>
      <c r="I216" s="117"/>
      <c r="J216" s="117"/>
      <c r="K216" s="117"/>
      <c r="L216" s="117"/>
      <c r="M216" s="117"/>
      <c r="N216" s="117"/>
      <c r="O216" s="117"/>
      <c r="P216" s="117"/>
      <c r="Q216" s="117"/>
      <c r="R216" s="117"/>
      <c r="S216" s="117"/>
    </row>
    <row r="217" spans="1:19" ht="15.75" customHeight="1">
      <c r="A217" s="117"/>
      <c r="B217" s="117"/>
      <c r="C217" s="117"/>
      <c r="D217" s="117"/>
      <c r="E217" s="117"/>
      <c r="F217" s="117"/>
      <c r="G217" s="117"/>
      <c r="H217" s="117"/>
      <c r="I217" s="117"/>
      <c r="J217" s="117"/>
      <c r="K217" s="117"/>
      <c r="L217" s="117"/>
      <c r="M217" s="117"/>
      <c r="N217" s="117"/>
      <c r="O217" s="117"/>
      <c r="P217" s="117"/>
      <c r="Q217" s="117"/>
      <c r="R217" s="117"/>
      <c r="S217" s="117"/>
    </row>
    <row r="218" spans="1:19" ht="15.75" customHeight="1">
      <c r="A218" s="117"/>
      <c r="B218" s="117"/>
      <c r="C218" s="117"/>
      <c r="D218" s="117"/>
      <c r="E218" s="117"/>
      <c r="F218" s="117"/>
      <c r="G218" s="117"/>
      <c r="H218" s="117"/>
      <c r="I218" s="117"/>
      <c r="J218" s="117"/>
      <c r="K218" s="117"/>
      <c r="L218" s="117"/>
      <c r="M218" s="117"/>
      <c r="N218" s="117"/>
      <c r="O218" s="117"/>
      <c r="P218" s="117"/>
      <c r="Q218" s="117"/>
      <c r="R218" s="117"/>
      <c r="S218" s="117"/>
    </row>
    <row r="219" spans="1:19" ht="15.75" customHeight="1">
      <c r="A219" s="117"/>
      <c r="B219" s="117"/>
      <c r="C219" s="117"/>
      <c r="D219" s="117"/>
      <c r="E219" s="117"/>
      <c r="F219" s="117"/>
      <c r="G219" s="117"/>
      <c r="H219" s="117"/>
      <c r="I219" s="117"/>
      <c r="J219" s="117"/>
      <c r="K219" s="117"/>
      <c r="L219" s="117"/>
      <c r="M219" s="117"/>
      <c r="N219" s="117"/>
      <c r="O219" s="117"/>
      <c r="P219" s="117"/>
      <c r="Q219" s="117"/>
      <c r="R219" s="117"/>
      <c r="S219" s="117"/>
    </row>
    <row r="220" spans="1:19" ht="15.75" customHeight="1">
      <c r="A220" s="117"/>
      <c r="B220" s="117"/>
      <c r="C220" s="117"/>
      <c r="D220" s="117"/>
      <c r="E220" s="117"/>
      <c r="F220" s="117"/>
      <c r="G220" s="117"/>
      <c r="H220" s="117"/>
      <c r="I220" s="117"/>
      <c r="J220" s="117"/>
      <c r="K220" s="117"/>
      <c r="L220" s="117"/>
      <c r="M220" s="117"/>
      <c r="N220" s="117"/>
      <c r="O220" s="117"/>
      <c r="P220" s="117"/>
      <c r="Q220" s="117"/>
      <c r="R220" s="117"/>
      <c r="S220" s="117"/>
    </row>
    <row r="221" spans="1:19" ht="15.75" customHeight="1">
      <c r="A221" s="117"/>
      <c r="B221" s="117"/>
      <c r="C221" s="117"/>
      <c r="D221" s="117"/>
      <c r="E221" s="117"/>
      <c r="F221" s="117"/>
      <c r="G221" s="117"/>
      <c r="H221" s="117"/>
      <c r="I221" s="117"/>
      <c r="J221" s="117"/>
      <c r="K221" s="117"/>
      <c r="L221" s="117"/>
      <c r="M221" s="117"/>
      <c r="N221" s="117"/>
      <c r="O221" s="117"/>
      <c r="P221" s="117"/>
      <c r="Q221" s="117"/>
      <c r="R221" s="117"/>
      <c r="S221" s="117"/>
    </row>
    <row r="222" spans="1:19" ht="15.75" customHeight="1">
      <c r="A222" s="117"/>
      <c r="B222" s="117"/>
      <c r="C222" s="117"/>
      <c r="D222" s="117"/>
      <c r="E222" s="117"/>
      <c r="F222" s="117"/>
      <c r="G222" s="117"/>
      <c r="H222" s="117"/>
      <c r="I222" s="117"/>
      <c r="J222" s="117"/>
      <c r="K222" s="117"/>
      <c r="L222" s="117"/>
      <c r="M222" s="117"/>
      <c r="N222" s="117"/>
      <c r="O222" s="117"/>
      <c r="P222" s="117"/>
      <c r="Q222" s="117"/>
      <c r="R222" s="117"/>
      <c r="S222" s="117"/>
    </row>
    <row r="223" spans="1:19" ht="15.75" customHeight="1">
      <c r="A223" s="117"/>
      <c r="B223" s="117"/>
      <c r="C223" s="117"/>
      <c r="D223" s="117"/>
      <c r="E223" s="117"/>
      <c r="F223" s="117"/>
      <c r="G223" s="117"/>
      <c r="H223" s="117"/>
      <c r="I223" s="117"/>
      <c r="J223" s="117"/>
      <c r="K223" s="117"/>
      <c r="L223" s="117"/>
      <c r="M223" s="117"/>
      <c r="N223" s="117"/>
      <c r="O223" s="117"/>
      <c r="P223" s="117"/>
      <c r="Q223" s="117"/>
      <c r="R223" s="117"/>
      <c r="S223" s="117"/>
    </row>
    <row r="224" spans="1:19" ht="15.75" customHeight="1">
      <c r="A224" s="117"/>
      <c r="B224" s="117"/>
      <c r="C224" s="117"/>
      <c r="D224" s="117"/>
      <c r="E224" s="117"/>
      <c r="F224" s="117"/>
      <c r="G224" s="117"/>
      <c r="H224" s="117"/>
      <c r="I224" s="117"/>
      <c r="J224" s="117"/>
      <c r="K224" s="117"/>
      <c r="L224" s="117"/>
      <c r="M224" s="117"/>
      <c r="N224" s="117"/>
      <c r="O224" s="117"/>
      <c r="P224" s="117"/>
      <c r="Q224" s="117"/>
      <c r="R224" s="117"/>
      <c r="S224" s="117"/>
    </row>
    <row r="225" spans="1:19" ht="15.75" customHeight="1">
      <c r="A225" s="117"/>
      <c r="B225" s="117"/>
      <c r="C225" s="117"/>
      <c r="D225" s="117"/>
      <c r="E225" s="117"/>
      <c r="F225" s="117"/>
      <c r="G225" s="117"/>
      <c r="H225" s="117"/>
      <c r="I225" s="117"/>
      <c r="J225" s="117"/>
      <c r="K225" s="117"/>
      <c r="L225" s="117"/>
      <c r="M225" s="117"/>
      <c r="N225" s="117"/>
      <c r="O225" s="117"/>
      <c r="P225" s="117"/>
      <c r="Q225" s="117"/>
      <c r="R225" s="117"/>
      <c r="S225" s="117"/>
    </row>
    <row r="226" spans="1:19" ht="15.75" customHeight="1">
      <c r="A226" s="117"/>
      <c r="B226" s="117"/>
      <c r="C226" s="117"/>
      <c r="D226" s="117"/>
      <c r="E226" s="117"/>
      <c r="F226" s="117"/>
      <c r="G226" s="117"/>
      <c r="H226" s="117"/>
      <c r="I226" s="117"/>
      <c r="J226" s="117"/>
      <c r="K226" s="117"/>
      <c r="L226" s="117"/>
      <c r="M226" s="117"/>
      <c r="N226" s="117"/>
      <c r="O226" s="117"/>
      <c r="P226" s="117"/>
      <c r="Q226" s="117"/>
      <c r="R226" s="117"/>
      <c r="S226" s="117"/>
    </row>
    <row r="227" spans="1:19" ht="15.75" customHeight="1">
      <c r="A227" s="117"/>
      <c r="B227" s="117"/>
      <c r="C227" s="117"/>
      <c r="D227" s="117"/>
      <c r="E227" s="117"/>
      <c r="F227" s="117"/>
      <c r="G227" s="117"/>
      <c r="H227" s="117"/>
      <c r="I227" s="117"/>
      <c r="J227" s="117"/>
      <c r="K227" s="117"/>
      <c r="L227" s="117"/>
      <c r="M227" s="117"/>
      <c r="N227" s="117"/>
      <c r="O227" s="117"/>
      <c r="P227" s="117"/>
      <c r="Q227" s="117"/>
      <c r="R227" s="117"/>
      <c r="S227" s="117"/>
    </row>
    <row r="228" spans="1:19" ht="15.75" customHeight="1">
      <c r="A228" s="117"/>
      <c r="B228" s="117"/>
      <c r="C228" s="117"/>
      <c r="D228" s="117"/>
      <c r="E228" s="117"/>
      <c r="F228" s="117"/>
      <c r="G228" s="117"/>
      <c r="H228" s="117"/>
      <c r="I228" s="117"/>
      <c r="J228" s="117"/>
      <c r="K228" s="117"/>
      <c r="L228" s="117"/>
      <c r="M228" s="117"/>
      <c r="N228" s="117"/>
      <c r="O228" s="117"/>
      <c r="P228" s="117"/>
      <c r="Q228" s="117"/>
      <c r="R228" s="117"/>
      <c r="S228" s="117"/>
    </row>
    <row r="229" spans="1:19" ht="15.75" customHeight="1">
      <c r="A229" s="117"/>
      <c r="B229" s="117"/>
      <c r="C229" s="117"/>
      <c r="D229" s="117"/>
      <c r="E229" s="117"/>
      <c r="F229" s="117"/>
      <c r="G229" s="117"/>
      <c r="H229" s="117"/>
      <c r="I229" s="117"/>
      <c r="J229" s="117"/>
      <c r="K229" s="117"/>
      <c r="L229" s="117"/>
      <c r="M229" s="117"/>
      <c r="N229" s="117"/>
      <c r="O229" s="117"/>
      <c r="P229" s="117"/>
      <c r="Q229" s="117"/>
      <c r="R229" s="117"/>
      <c r="S229" s="117"/>
    </row>
    <row r="230" spans="1:19" ht="15.75" customHeight="1">
      <c r="A230" s="117"/>
      <c r="B230" s="117"/>
      <c r="C230" s="117"/>
      <c r="D230" s="117"/>
      <c r="E230" s="117"/>
      <c r="F230" s="117"/>
      <c r="G230" s="117"/>
      <c r="H230" s="117"/>
      <c r="I230" s="117"/>
      <c r="J230" s="117"/>
      <c r="K230" s="117"/>
      <c r="L230" s="117"/>
      <c r="M230" s="117"/>
      <c r="N230" s="117"/>
      <c r="O230" s="117"/>
      <c r="P230" s="117"/>
      <c r="Q230" s="117"/>
      <c r="R230" s="117"/>
      <c r="S230" s="117"/>
    </row>
    <row r="231" spans="1:19" ht="15.75" customHeight="1">
      <c r="A231" s="117"/>
      <c r="B231" s="117"/>
      <c r="C231" s="117"/>
      <c r="D231" s="117"/>
      <c r="E231" s="117"/>
      <c r="F231" s="117"/>
      <c r="G231" s="117"/>
      <c r="H231" s="117"/>
      <c r="I231" s="117"/>
      <c r="J231" s="117"/>
      <c r="K231" s="117"/>
      <c r="L231" s="117"/>
      <c r="M231" s="117"/>
      <c r="N231" s="117"/>
      <c r="O231" s="117"/>
      <c r="P231" s="117"/>
      <c r="Q231" s="117"/>
      <c r="R231" s="117"/>
      <c r="S231" s="117"/>
    </row>
    <row r="232" spans="1:19" ht="15.75" customHeight="1">
      <c r="A232" s="117"/>
      <c r="B232" s="117"/>
      <c r="C232" s="117"/>
      <c r="D232" s="117"/>
      <c r="E232" s="117"/>
      <c r="F232" s="117"/>
      <c r="G232" s="117"/>
      <c r="H232" s="117"/>
      <c r="I232" s="117"/>
      <c r="J232" s="117"/>
      <c r="K232" s="117"/>
      <c r="L232" s="117"/>
      <c r="M232" s="117"/>
      <c r="N232" s="117"/>
      <c r="O232" s="117"/>
      <c r="P232" s="117"/>
      <c r="Q232" s="117"/>
      <c r="R232" s="117"/>
      <c r="S232" s="117"/>
    </row>
    <row r="233" spans="1:19" ht="15.75" customHeight="1">
      <c r="A233" s="117"/>
      <c r="B233" s="117"/>
      <c r="C233" s="117"/>
      <c r="D233" s="117"/>
      <c r="E233" s="117"/>
      <c r="F233" s="117"/>
      <c r="G233" s="117"/>
      <c r="H233" s="117"/>
      <c r="I233" s="117"/>
      <c r="J233" s="117"/>
      <c r="K233" s="117"/>
      <c r="L233" s="117"/>
      <c r="M233" s="117"/>
      <c r="N233" s="117"/>
      <c r="O233" s="117"/>
      <c r="P233" s="117"/>
      <c r="Q233" s="117"/>
      <c r="R233" s="117"/>
      <c r="S233" s="117"/>
    </row>
    <row r="234" spans="1:19" ht="15.75" customHeight="1">
      <c r="A234" s="117"/>
      <c r="B234" s="117"/>
      <c r="C234" s="117"/>
      <c r="D234" s="117"/>
      <c r="E234" s="117"/>
      <c r="F234" s="117"/>
      <c r="G234" s="117"/>
      <c r="H234" s="117"/>
      <c r="I234" s="117"/>
      <c r="J234" s="117"/>
      <c r="K234" s="117"/>
      <c r="L234" s="117"/>
      <c r="M234" s="117"/>
      <c r="N234" s="117"/>
      <c r="O234" s="117"/>
      <c r="P234" s="117"/>
      <c r="Q234" s="117"/>
      <c r="R234" s="117"/>
      <c r="S234" s="117"/>
    </row>
    <row r="235" spans="1:19" ht="15.75" customHeight="1">
      <c r="A235" s="117"/>
      <c r="B235" s="117"/>
      <c r="C235" s="117"/>
      <c r="D235" s="117"/>
      <c r="E235" s="117"/>
      <c r="F235" s="117"/>
      <c r="G235" s="117"/>
      <c r="H235" s="117"/>
      <c r="I235" s="117"/>
      <c r="J235" s="117"/>
      <c r="K235" s="117"/>
      <c r="L235" s="117"/>
      <c r="M235" s="117"/>
      <c r="N235" s="117"/>
      <c r="O235" s="117"/>
      <c r="P235" s="117"/>
      <c r="Q235" s="117"/>
      <c r="R235" s="117"/>
      <c r="S235" s="117"/>
    </row>
    <row r="236" spans="1:19" ht="15.75" customHeight="1">
      <c r="A236" s="117"/>
      <c r="B236" s="117"/>
      <c r="C236" s="117"/>
      <c r="D236" s="117"/>
      <c r="E236" s="117"/>
      <c r="F236" s="117"/>
      <c r="G236" s="117"/>
      <c r="H236" s="117"/>
      <c r="I236" s="117"/>
      <c r="J236" s="117"/>
      <c r="K236" s="117"/>
      <c r="L236" s="117"/>
      <c r="M236" s="117"/>
      <c r="N236" s="117"/>
      <c r="O236" s="117"/>
      <c r="P236" s="117"/>
      <c r="Q236" s="117"/>
      <c r="R236" s="117"/>
      <c r="S236" s="117"/>
    </row>
    <row r="237" spans="1:19" ht="15.75" customHeight="1">
      <c r="A237" s="117"/>
      <c r="B237" s="117"/>
      <c r="C237" s="117"/>
      <c r="D237" s="117"/>
      <c r="E237" s="117"/>
      <c r="F237" s="117"/>
      <c r="G237" s="117"/>
      <c r="H237" s="117"/>
      <c r="I237" s="117"/>
      <c r="J237" s="117"/>
      <c r="K237" s="117"/>
      <c r="L237" s="117"/>
      <c r="M237" s="117"/>
      <c r="N237" s="117"/>
      <c r="O237" s="117"/>
      <c r="P237" s="117"/>
      <c r="Q237" s="117"/>
      <c r="R237" s="117"/>
      <c r="S237" s="117"/>
    </row>
    <row r="238" spans="1:19" ht="15.75" customHeight="1">
      <c r="A238" s="117"/>
      <c r="B238" s="117"/>
      <c r="C238" s="117"/>
      <c r="D238" s="117"/>
      <c r="E238" s="117"/>
      <c r="F238" s="117"/>
      <c r="G238" s="117"/>
      <c r="H238" s="117"/>
      <c r="I238" s="117"/>
      <c r="J238" s="117"/>
      <c r="K238" s="117"/>
      <c r="L238" s="117"/>
      <c r="M238" s="117"/>
      <c r="N238" s="117"/>
      <c r="O238" s="117"/>
      <c r="P238" s="117"/>
      <c r="Q238" s="117"/>
      <c r="R238" s="117"/>
      <c r="S238" s="117"/>
    </row>
    <row r="239" spans="1:19" ht="15.75" customHeight="1">
      <c r="A239" s="117"/>
      <c r="B239" s="117"/>
      <c r="C239" s="117"/>
      <c r="D239" s="117"/>
      <c r="E239" s="117"/>
      <c r="F239" s="117"/>
      <c r="G239" s="117"/>
      <c r="H239" s="117"/>
      <c r="I239" s="117"/>
      <c r="J239" s="117"/>
      <c r="K239" s="117"/>
      <c r="L239" s="117"/>
      <c r="M239" s="117"/>
      <c r="N239" s="117"/>
      <c r="O239" s="117"/>
      <c r="P239" s="117"/>
      <c r="Q239" s="117"/>
      <c r="R239" s="117"/>
      <c r="S239" s="117"/>
    </row>
    <row r="240" spans="1:19" ht="15.75" customHeight="1">
      <c r="A240" s="117"/>
      <c r="B240" s="117"/>
      <c r="C240" s="117"/>
      <c r="D240" s="117"/>
      <c r="E240" s="117"/>
      <c r="F240" s="117"/>
      <c r="G240" s="117"/>
      <c r="H240" s="117"/>
      <c r="I240" s="117"/>
      <c r="J240" s="117"/>
      <c r="K240" s="117"/>
      <c r="L240" s="117"/>
      <c r="M240" s="117"/>
      <c r="N240" s="117"/>
      <c r="O240" s="117"/>
      <c r="P240" s="117"/>
      <c r="Q240" s="117"/>
      <c r="R240" s="117"/>
      <c r="S240" s="117"/>
    </row>
    <row r="241" spans="1:19" ht="15.75" customHeight="1">
      <c r="A241" s="117"/>
      <c r="B241" s="117"/>
      <c r="C241" s="117"/>
      <c r="D241" s="117"/>
      <c r="E241" s="117"/>
      <c r="F241" s="117"/>
      <c r="G241" s="117"/>
      <c r="H241" s="117"/>
      <c r="I241" s="117"/>
      <c r="J241" s="117"/>
      <c r="K241" s="117"/>
      <c r="L241" s="117"/>
      <c r="M241" s="117"/>
      <c r="N241" s="117"/>
      <c r="O241" s="117"/>
      <c r="P241" s="117"/>
      <c r="Q241" s="117"/>
      <c r="R241" s="117"/>
      <c r="S241" s="117"/>
    </row>
    <row r="242" spans="1:19" ht="15.75" customHeight="1">
      <c r="A242" s="117"/>
      <c r="B242" s="117"/>
      <c r="C242" s="117"/>
      <c r="D242" s="117"/>
      <c r="E242" s="117"/>
      <c r="F242" s="117"/>
      <c r="G242" s="117"/>
      <c r="H242" s="117"/>
      <c r="I242" s="117"/>
      <c r="J242" s="117"/>
      <c r="K242" s="117"/>
      <c r="L242" s="117"/>
      <c r="M242" s="117"/>
      <c r="N242" s="117"/>
      <c r="O242" s="117"/>
      <c r="P242" s="117"/>
      <c r="Q242" s="117"/>
      <c r="R242" s="117"/>
      <c r="S242" s="117"/>
    </row>
    <row r="243" spans="1:19" ht="15.75" customHeight="1">
      <c r="A243" s="117"/>
      <c r="B243" s="117"/>
      <c r="C243" s="117"/>
      <c r="D243" s="117"/>
      <c r="E243" s="117"/>
      <c r="F243" s="117"/>
      <c r="G243" s="117"/>
      <c r="H243" s="117"/>
      <c r="I243" s="117"/>
      <c r="J243" s="117"/>
      <c r="K243" s="117"/>
      <c r="L243" s="117"/>
      <c r="M243" s="117"/>
      <c r="N243" s="117"/>
      <c r="O243" s="117"/>
      <c r="P243" s="117"/>
      <c r="Q243" s="117"/>
      <c r="R243" s="117"/>
      <c r="S243" s="117"/>
    </row>
    <row r="244" spans="1:19" ht="15.75" customHeight="1">
      <c r="A244" s="117"/>
      <c r="B244" s="117"/>
      <c r="C244" s="117"/>
      <c r="D244" s="117"/>
      <c r="E244" s="117"/>
      <c r="F244" s="117"/>
      <c r="G244" s="117"/>
      <c r="H244" s="117"/>
      <c r="I244" s="117"/>
      <c r="J244" s="117"/>
      <c r="K244" s="117"/>
      <c r="L244" s="117"/>
      <c r="M244" s="117"/>
      <c r="N244" s="117"/>
      <c r="O244" s="117"/>
      <c r="P244" s="117"/>
      <c r="Q244" s="117"/>
      <c r="R244" s="117"/>
      <c r="S244" s="117"/>
    </row>
    <row r="245" spans="1:19" ht="15.75" customHeight="1">
      <c r="A245" s="117"/>
      <c r="B245" s="117"/>
      <c r="C245" s="117"/>
      <c r="D245" s="117"/>
      <c r="E245" s="117"/>
      <c r="F245" s="117"/>
      <c r="G245" s="117"/>
      <c r="H245" s="117"/>
      <c r="I245" s="117"/>
      <c r="J245" s="117"/>
      <c r="K245" s="117"/>
      <c r="L245" s="117"/>
      <c r="M245" s="117"/>
      <c r="N245" s="117"/>
      <c r="O245" s="117"/>
      <c r="P245" s="117"/>
      <c r="Q245" s="117"/>
      <c r="R245" s="117"/>
      <c r="S245" s="117"/>
    </row>
    <row r="246" spans="1:19" ht="15.75" customHeight="1">
      <c r="A246" s="117"/>
      <c r="B246" s="117"/>
      <c r="C246" s="117"/>
      <c r="D246" s="117"/>
      <c r="E246" s="117"/>
      <c r="F246" s="117"/>
      <c r="G246" s="117"/>
      <c r="H246" s="117"/>
      <c r="I246" s="117"/>
      <c r="J246" s="117"/>
      <c r="K246" s="117"/>
      <c r="L246" s="117"/>
      <c r="M246" s="117"/>
      <c r="N246" s="117"/>
      <c r="O246" s="117"/>
      <c r="P246" s="117"/>
      <c r="Q246" s="117"/>
      <c r="R246" s="117"/>
      <c r="S246" s="117"/>
    </row>
    <row r="247" spans="1:19" ht="15.75" customHeight="1">
      <c r="A247" s="117"/>
      <c r="B247" s="117"/>
      <c r="C247" s="117"/>
      <c r="D247" s="117"/>
      <c r="E247" s="117"/>
      <c r="F247" s="117"/>
      <c r="G247" s="117"/>
      <c r="H247" s="117"/>
      <c r="I247" s="117"/>
      <c r="J247" s="117"/>
      <c r="K247" s="117"/>
      <c r="L247" s="117"/>
      <c r="M247" s="117"/>
      <c r="N247" s="117"/>
      <c r="O247" s="117"/>
      <c r="P247" s="117"/>
      <c r="Q247" s="117"/>
      <c r="R247" s="117"/>
      <c r="S247" s="117"/>
    </row>
    <row r="248" spans="1:19" ht="15.75" customHeight="1">
      <c r="A248" s="117"/>
      <c r="B248" s="117"/>
      <c r="C248" s="117"/>
      <c r="D248" s="117"/>
      <c r="E248" s="117"/>
      <c r="F248" s="117"/>
      <c r="G248" s="117"/>
      <c r="H248" s="117"/>
      <c r="I248" s="117"/>
      <c r="J248" s="117"/>
      <c r="K248" s="117"/>
      <c r="L248" s="117"/>
      <c r="M248" s="117"/>
      <c r="N248" s="117"/>
      <c r="O248" s="117"/>
      <c r="P248" s="117"/>
      <c r="Q248" s="117"/>
      <c r="R248" s="117"/>
      <c r="S248" s="117"/>
    </row>
    <row r="249" spans="1:19" ht="15.75" customHeight="1">
      <c r="A249" s="117"/>
      <c r="B249" s="117"/>
      <c r="C249" s="117"/>
      <c r="D249" s="117"/>
      <c r="E249" s="117"/>
      <c r="F249" s="117"/>
      <c r="G249" s="117"/>
      <c r="H249" s="117"/>
      <c r="I249" s="117"/>
      <c r="J249" s="117"/>
      <c r="K249" s="117"/>
      <c r="L249" s="117"/>
      <c r="M249" s="117"/>
      <c r="N249" s="117"/>
      <c r="O249" s="117"/>
      <c r="P249" s="117"/>
      <c r="Q249" s="117"/>
      <c r="R249" s="117"/>
      <c r="S249" s="117"/>
    </row>
    <row r="250" spans="1:19" ht="15.75" customHeight="1">
      <c r="A250" s="117"/>
      <c r="B250" s="117"/>
      <c r="C250" s="117"/>
      <c r="D250" s="117"/>
      <c r="E250" s="117"/>
      <c r="F250" s="117"/>
      <c r="G250" s="117"/>
      <c r="H250" s="117"/>
      <c r="I250" s="117"/>
      <c r="J250" s="117"/>
      <c r="K250" s="117"/>
      <c r="L250" s="117"/>
      <c r="M250" s="117"/>
      <c r="N250" s="117"/>
      <c r="O250" s="117"/>
      <c r="P250" s="117"/>
      <c r="Q250" s="117"/>
      <c r="R250" s="117"/>
      <c r="S250" s="117"/>
    </row>
    <row r="251" spans="1:19" ht="15.75" customHeight="1">
      <c r="A251" s="117"/>
      <c r="B251" s="117"/>
      <c r="C251" s="117"/>
      <c r="D251" s="117"/>
      <c r="E251" s="117"/>
      <c r="F251" s="117"/>
      <c r="G251" s="117"/>
      <c r="H251" s="117"/>
      <c r="I251" s="117"/>
      <c r="J251" s="117"/>
      <c r="K251" s="117"/>
      <c r="L251" s="117"/>
      <c r="M251" s="117"/>
      <c r="N251" s="117"/>
      <c r="O251" s="117"/>
      <c r="P251" s="117"/>
      <c r="Q251" s="117"/>
      <c r="R251" s="117"/>
      <c r="S251" s="117"/>
    </row>
    <row r="252" spans="1:19" ht="15.75" customHeight="1">
      <c r="A252" s="117"/>
      <c r="B252" s="117"/>
      <c r="C252" s="117"/>
      <c r="D252" s="117"/>
      <c r="E252" s="117"/>
      <c r="F252" s="117"/>
      <c r="G252" s="117"/>
      <c r="H252" s="117"/>
      <c r="I252" s="117"/>
      <c r="J252" s="117"/>
      <c r="K252" s="117"/>
      <c r="L252" s="117"/>
      <c r="M252" s="117"/>
      <c r="N252" s="117"/>
      <c r="O252" s="117"/>
      <c r="P252" s="117"/>
      <c r="Q252" s="117"/>
      <c r="R252" s="117"/>
      <c r="S252" s="117"/>
    </row>
    <row r="253" spans="1:19" ht="15.75" customHeight="1">
      <c r="A253" s="117"/>
      <c r="B253" s="117"/>
      <c r="C253" s="117"/>
      <c r="D253" s="117"/>
      <c r="E253" s="117"/>
      <c r="F253" s="117"/>
      <c r="G253" s="117"/>
      <c r="H253" s="117"/>
      <c r="I253" s="117"/>
      <c r="J253" s="117"/>
      <c r="K253" s="117"/>
      <c r="L253" s="117"/>
      <c r="M253" s="117"/>
      <c r="N253" s="117"/>
      <c r="O253" s="117"/>
      <c r="P253" s="117"/>
      <c r="Q253" s="117"/>
      <c r="R253" s="117"/>
      <c r="S253" s="117"/>
    </row>
    <row r="254" spans="1:19" ht="15.75" customHeight="1">
      <c r="A254" s="117"/>
      <c r="B254" s="117"/>
      <c r="C254" s="117"/>
      <c r="D254" s="117"/>
      <c r="E254" s="117"/>
      <c r="F254" s="117"/>
      <c r="G254" s="117"/>
      <c r="H254" s="117"/>
      <c r="I254" s="117"/>
      <c r="J254" s="117"/>
      <c r="K254" s="117"/>
      <c r="L254" s="117"/>
      <c r="M254" s="117"/>
      <c r="N254" s="117"/>
      <c r="O254" s="117"/>
      <c r="P254" s="117"/>
      <c r="Q254" s="117"/>
      <c r="R254" s="117"/>
      <c r="S254" s="117"/>
    </row>
    <row r="255" spans="1:19" ht="15.75" customHeight="1">
      <c r="A255" s="117"/>
      <c r="B255" s="117"/>
      <c r="C255" s="117"/>
      <c r="D255" s="117"/>
      <c r="E255" s="117"/>
      <c r="F255" s="117"/>
      <c r="G255" s="117"/>
      <c r="H255" s="117"/>
      <c r="I255" s="117"/>
      <c r="J255" s="117"/>
      <c r="K255" s="117"/>
      <c r="L255" s="117"/>
      <c r="M255" s="117"/>
      <c r="N255" s="117"/>
      <c r="O255" s="117"/>
      <c r="P255" s="117"/>
      <c r="Q255" s="117"/>
      <c r="R255" s="117"/>
      <c r="S255" s="117"/>
    </row>
    <row r="256" spans="1:19" ht="15.75" customHeight="1">
      <c r="A256" s="117"/>
      <c r="B256" s="117"/>
      <c r="C256" s="117"/>
      <c r="D256" s="117"/>
      <c r="E256" s="117"/>
      <c r="F256" s="117"/>
      <c r="G256" s="117"/>
      <c r="H256" s="117"/>
      <c r="I256" s="117"/>
      <c r="J256" s="117"/>
      <c r="K256" s="117"/>
      <c r="L256" s="117"/>
      <c r="M256" s="117"/>
      <c r="N256" s="117"/>
      <c r="O256" s="117"/>
      <c r="P256" s="117"/>
      <c r="Q256" s="117"/>
      <c r="R256" s="117"/>
      <c r="S256" s="117"/>
    </row>
    <row r="257" spans="1:19" ht="15.75" customHeight="1">
      <c r="A257" s="117"/>
      <c r="B257" s="117"/>
      <c r="C257" s="117"/>
      <c r="D257" s="117"/>
      <c r="E257" s="117"/>
      <c r="F257" s="117"/>
      <c r="G257" s="117"/>
      <c r="H257" s="117"/>
      <c r="I257" s="117"/>
      <c r="J257" s="117"/>
      <c r="K257" s="117"/>
      <c r="L257" s="117"/>
      <c r="M257" s="117"/>
      <c r="N257" s="117"/>
      <c r="O257" s="117"/>
      <c r="P257" s="117"/>
      <c r="Q257" s="117"/>
      <c r="R257" s="117"/>
      <c r="S257" s="117"/>
    </row>
    <row r="258" spans="1:19" ht="15.75" customHeight="1">
      <c r="A258" s="117"/>
      <c r="B258" s="117"/>
      <c r="C258" s="117"/>
      <c r="D258" s="117"/>
      <c r="E258" s="117"/>
      <c r="F258" s="117"/>
      <c r="G258" s="117"/>
      <c r="H258" s="117"/>
      <c r="I258" s="117"/>
      <c r="J258" s="117"/>
      <c r="K258" s="117"/>
      <c r="L258" s="117"/>
      <c r="M258" s="117"/>
      <c r="N258" s="117"/>
      <c r="O258" s="117"/>
      <c r="P258" s="117"/>
      <c r="Q258" s="117"/>
      <c r="R258" s="117"/>
      <c r="S258" s="117"/>
    </row>
    <row r="259" spans="1:19" ht="15.75" customHeight="1">
      <c r="A259" s="117"/>
      <c r="B259" s="117"/>
      <c r="C259" s="117"/>
      <c r="D259" s="117"/>
      <c r="E259" s="117"/>
      <c r="F259" s="117"/>
      <c r="G259" s="117"/>
      <c r="H259" s="117"/>
      <c r="I259" s="117"/>
      <c r="J259" s="117"/>
      <c r="K259" s="117"/>
      <c r="L259" s="117"/>
      <c r="M259" s="117"/>
      <c r="N259" s="117"/>
      <c r="O259" s="117"/>
      <c r="P259" s="117"/>
      <c r="Q259" s="117"/>
      <c r="R259" s="117"/>
      <c r="S259" s="117"/>
    </row>
    <row r="260" spans="1:19" ht="15.75" customHeight="1">
      <c r="A260" s="117"/>
      <c r="B260" s="117"/>
      <c r="C260" s="117"/>
      <c r="D260" s="117"/>
      <c r="E260" s="117"/>
      <c r="F260" s="117"/>
      <c r="G260" s="117"/>
      <c r="H260" s="117"/>
      <c r="I260" s="117"/>
      <c r="J260" s="117"/>
      <c r="K260" s="117"/>
      <c r="L260" s="117"/>
      <c r="M260" s="117"/>
      <c r="N260" s="117"/>
      <c r="O260" s="117"/>
      <c r="P260" s="117"/>
      <c r="Q260" s="117"/>
      <c r="R260" s="117"/>
      <c r="S260" s="117"/>
    </row>
    <row r="261" spans="1:19" ht="15.75" customHeight="1">
      <c r="A261" s="117"/>
      <c r="B261" s="117"/>
      <c r="C261" s="117"/>
      <c r="D261" s="117"/>
      <c r="E261" s="117"/>
      <c r="F261" s="117"/>
      <c r="G261" s="117"/>
      <c r="H261" s="117"/>
      <c r="I261" s="117"/>
      <c r="J261" s="117"/>
      <c r="K261" s="117"/>
      <c r="L261" s="117"/>
      <c r="M261" s="117"/>
      <c r="N261" s="117"/>
      <c r="O261" s="117"/>
      <c r="P261" s="117"/>
      <c r="Q261" s="117"/>
      <c r="R261" s="117"/>
      <c r="S261" s="117"/>
    </row>
    <row r="262" spans="1:19" ht="15.75" customHeight="1">
      <c r="A262" s="117"/>
      <c r="B262" s="117"/>
      <c r="C262" s="117"/>
      <c r="D262" s="117"/>
      <c r="E262" s="117"/>
      <c r="F262" s="117"/>
      <c r="G262" s="117"/>
      <c r="H262" s="117"/>
      <c r="I262" s="117"/>
      <c r="J262" s="117"/>
      <c r="K262" s="117"/>
      <c r="L262" s="117"/>
      <c r="M262" s="117"/>
      <c r="N262" s="117"/>
      <c r="O262" s="117"/>
      <c r="P262" s="117"/>
      <c r="Q262" s="117"/>
      <c r="R262" s="117"/>
      <c r="S262" s="117"/>
    </row>
    <row r="263" spans="1:19" ht="15.75" customHeight="1">
      <c r="A263" s="117"/>
      <c r="B263" s="117"/>
      <c r="C263" s="117"/>
      <c r="D263" s="117"/>
      <c r="E263" s="117"/>
      <c r="F263" s="117"/>
      <c r="G263" s="117"/>
      <c r="H263" s="117"/>
      <c r="I263" s="117"/>
      <c r="J263" s="117"/>
      <c r="K263" s="117"/>
      <c r="L263" s="117"/>
      <c r="M263" s="117"/>
      <c r="N263" s="117"/>
      <c r="O263" s="117"/>
      <c r="P263" s="117"/>
      <c r="Q263" s="117"/>
      <c r="R263" s="117"/>
      <c r="S263" s="117"/>
    </row>
    <row r="264" spans="1:19" ht="15.75" customHeight="1">
      <c r="A264" s="117"/>
      <c r="B264" s="117"/>
      <c r="C264" s="117"/>
      <c r="D264" s="117"/>
      <c r="E264" s="117"/>
      <c r="F264" s="117"/>
      <c r="G264" s="117"/>
      <c r="H264" s="117"/>
      <c r="I264" s="117"/>
      <c r="J264" s="117"/>
      <c r="K264" s="117"/>
      <c r="L264" s="117"/>
      <c r="M264" s="117"/>
      <c r="N264" s="117"/>
      <c r="O264" s="117"/>
      <c r="P264" s="117"/>
      <c r="Q264" s="117"/>
      <c r="R264" s="117"/>
      <c r="S264" s="117"/>
    </row>
    <row r="265" spans="1:19" ht="15.75" customHeight="1">
      <c r="A265" s="117"/>
      <c r="B265" s="117"/>
      <c r="C265" s="117"/>
      <c r="D265" s="117"/>
      <c r="E265" s="117"/>
      <c r="F265" s="117"/>
      <c r="G265" s="117"/>
      <c r="H265" s="117"/>
      <c r="I265" s="117"/>
      <c r="J265" s="117"/>
      <c r="K265" s="117"/>
      <c r="L265" s="117"/>
      <c r="M265" s="117"/>
      <c r="N265" s="117"/>
      <c r="O265" s="117"/>
      <c r="P265" s="117"/>
      <c r="Q265" s="117"/>
      <c r="R265" s="117"/>
      <c r="S265" s="117"/>
    </row>
    <row r="266" spans="1:19" ht="15.75" customHeight="1">
      <c r="A266" s="117"/>
      <c r="B266" s="117"/>
      <c r="C266" s="117"/>
      <c r="D266" s="117"/>
      <c r="E266" s="117"/>
      <c r="F266" s="117"/>
      <c r="G266" s="117"/>
      <c r="H266" s="117"/>
      <c r="I266" s="117"/>
      <c r="J266" s="117"/>
      <c r="K266" s="117"/>
      <c r="L266" s="117"/>
      <c r="M266" s="117"/>
      <c r="N266" s="117"/>
      <c r="O266" s="117"/>
      <c r="P266" s="117"/>
      <c r="Q266" s="117"/>
      <c r="R266" s="117"/>
      <c r="S266" s="117"/>
    </row>
    <row r="267" spans="1:19" ht="15.75" customHeight="1">
      <c r="A267" s="117"/>
      <c r="B267" s="117"/>
      <c r="C267" s="117"/>
      <c r="D267" s="117"/>
      <c r="E267" s="117"/>
      <c r="F267" s="117"/>
      <c r="G267" s="117"/>
      <c r="H267" s="117"/>
      <c r="I267" s="117"/>
      <c r="J267" s="117"/>
      <c r="K267" s="117"/>
      <c r="L267" s="117"/>
      <c r="M267" s="117"/>
      <c r="N267" s="117"/>
      <c r="O267" s="117"/>
      <c r="P267" s="117"/>
      <c r="Q267" s="117"/>
      <c r="R267" s="117"/>
      <c r="S267" s="117"/>
    </row>
    <row r="268" spans="1:19" ht="15.75" customHeight="1">
      <c r="A268" s="117"/>
      <c r="B268" s="117"/>
      <c r="C268" s="117"/>
      <c r="D268" s="117"/>
      <c r="E268" s="117"/>
      <c r="F268" s="117"/>
      <c r="G268" s="117"/>
      <c r="H268" s="117"/>
      <c r="I268" s="117"/>
      <c r="J268" s="117"/>
      <c r="K268" s="117"/>
      <c r="L268" s="117"/>
      <c r="M268" s="117"/>
      <c r="N268" s="117"/>
      <c r="O268" s="117"/>
      <c r="P268" s="117"/>
      <c r="Q268" s="117"/>
      <c r="R268" s="117"/>
      <c r="S268" s="117"/>
    </row>
    <row r="269" spans="1:19" ht="15.75" customHeight="1">
      <c r="A269" s="117"/>
      <c r="B269" s="117"/>
      <c r="C269" s="117"/>
      <c r="D269" s="117"/>
      <c r="E269" s="117"/>
      <c r="F269" s="117"/>
      <c r="G269" s="117"/>
      <c r="H269" s="117"/>
      <c r="I269" s="117"/>
      <c r="J269" s="117"/>
      <c r="K269" s="117"/>
      <c r="L269" s="117"/>
      <c r="M269" s="117"/>
      <c r="N269" s="117"/>
      <c r="O269" s="117"/>
      <c r="P269" s="117"/>
      <c r="Q269" s="117"/>
      <c r="R269" s="117"/>
      <c r="S269" s="117"/>
    </row>
    <row r="270" spans="1:19" ht="15.75" customHeight="1">
      <c r="A270" s="117"/>
      <c r="B270" s="117"/>
      <c r="C270" s="117"/>
      <c r="D270" s="117"/>
      <c r="E270" s="117"/>
      <c r="F270" s="117"/>
      <c r="G270" s="117"/>
      <c r="H270" s="117"/>
      <c r="I270" s="117"/>
      <c r="J270" s="117"/>
      <c r="K270" s="117"/>
      <c r="L270" s="117"/>
      <c r="M270" s="117"/>
      <c r="N270" s="117"/>
      <c r="O270" s="117"/>
      <c r="P270" s="117"/>
      <c r="Q270" s="117"/>
      <c r="R270" s="117"/>
      <c r="S270" s="117"/>
    </row>
    <row r="271" spans="1:19" ht="15.75" customHeight="1">
      <c r="A271" s="117"/>
      <c r="B271" s="117"/>
      <c r="C271" s="117"/>
      <c r="D271" s="117"/>
      <c r="E271" s="117"/>
      <c r="F271" s="117"/>
      <c r="G271" s="117"/>
      <c r="H271" s="117"/>
      <c r="I271" s="117"/>
      <c r="J271" s="117"/>
      <c r="K271" s="117"/>
      <c r="L271" s="117"/>
      <c r="M271" s="117"/>
      <c r="N271" s="117"/>
      <c r="O271" s="117"/>
      <c r="P271" s="117"/>
      <c r="Q271" s="117"/>
      <c r="R271" s="117"/>
      <c r="S271" s="117"/>
    </row>
    <row r="272" spans="1:19" ht="15.75" customHeight="1">
      <c r="A272" s="117"/>
      <c r="B272" s="117"/>
      <c r="C272" s="117"/>
      <c r="D272" s="117"/>
      <c r="E272" s="117"/>
      <c r="F272" s="117"/>
      <c r="G272" s="117"/>
      <c r="H272" s="117"/>
      <c r="I272" s="117"/>
      <c r="J272" s="117"/>
      <c r="K272" s="117"/>
      <c r="L272" s="117"/>
      <c r="M272" s="117"/>
      <c r="N272" s="117"/>
      <c r="O272" s="117"/>
      <c r="P272" s="117"/>
      <c r="Q272" s="117"/>
      <c r="R272" s="117"/>
      <c r="S272" s="117"/>
    </row>
    <row r="273" spans="1:19" ht="15.75" customHeight="1">
      <c r="A273" s="117"/>
      <c r="B273" s="117"/>
      <c r="C273" s="117"/>
      <c r="D273" s="117"/>
      <c r="E273" s="117"/>
      <c r="F273" s="117"/>
      <c r="G273" s="117"/>
      <c r="H273" s="117"/>
      <c r="I273" s="117"/>
      <c r="J273" s="117"/>
      <c r="K273" s="117"/>
      <c r="L273" s="117"/>
      <c r="M273" s="117"/>
      <c r="N273" s="117"/>
      <c r="O273" s="117"/>
      <c r="P273" s="117"/>
      <c r="Q273" s="117"/>
      <c r="R273" s="117"/>
      <c r="S273" s="117"/>
    </row>
    <row r="274" spans="1:19" ht="15.75" customHeight="1">
      <c r="A274" s="117"/>
      <c r="B274" s="117"/>
      <c r="C274" s="117"/>
      <c r="D274" s="117"/>
      <c r="E274" s="117"/>
      <c r="F274" s="117"/>
      <c r="G274" s="117"/>
      <c r="H274" s="117"/>
      <c r="I274" s="117"/>
      <c r="J274" s="117"/>
      <c r="K274" s="117"/>
      <c r="L274" s="117"/>
      <c r="M274" s="117"/>
      <c r="N274" s="117"/>
      <c r="O274" s="117"/>
      <c r="P274" s="117"/>
      <c r="Q274" s="117"/>
      <c r="R274" s="117"/>
      <c r="S274" s="117"/>
    </row>
    <row r="275" spans="1:19" ht="15.75" customHeight="1">
      <c r="A275" s="117"/>
      <c r="B275" s="117"/>
      <c r="C275" s="117"/>
      <c r="D275" s="117"/>
      <c r="E275" s="117"/>
      <c r="F275" s="117"/>
      <c r="G275" s="117"/>
      <c r="H275" s="117"/>
      <c r="I275" s="117"/>
      <c r="J275" s="117"/>
      <c r="K275" s="117"/>
      <c r="L275" s="117"/>
      <c r="M275" s="117"/>
      <c r="N275" s="117"/>
      <c r="O275" s="117"/>
      <c r="P275" s="117"/>
      <c r="Q275" s="117"/>
      <c r="R275" s="117"/>
      <c r="S275" s="117"/>
    </row>
    <row r="276" spans="1:19" ht="15.75" customHeight="1">
      <c r="A276" s="117"/>
      <c r="B276" s="117"/>
      <c r="C276" s="117"/>
      <c r="D276" s="117"/>
      <c r="E276" s="117"/>
      <c r="F276" s="117"/>
      <c r="G276" s="117"/>
      <c r="H276" s="117"/>
      <c r="I276" s="117"/>
      <c r="J276" s="117"/>
      <c r="K276" s="117"/>
      <c r="L276" s="117"/>
      <c r="M276" s="117"/>
      <c r="N276" s="117"/>
      <c r="O276" s="117"/>
      <c r="P276" s="117"/>
      <c r="Q276" s="117"/>
      <c r="R276" s="117"/>
      <c r="S276" s="117"/>
    </row>
    <row r="277" spans="1:19" ht="15.75" customHeight="1">
      <c r="A277" s="117"/>
      <c r="B277" s="117"/>
      <c r="C277" s="117"/>
      <c r="D277" s="117"/>
      <c r="E277" s="117"/>
      <c r="F277" s="117"/>
      <c r="G277" s="117"/>
      <c r="H277" s="117"/>
      <c r="I277" s="117"/>
      <c r="J277" s="117"/>
      <c r="K277" s="117"/>
      <c r="L277" s="117"/>
      <c r="M277" s="117"/>
      <c r="N277" s="117"/>
      <c r="O277" s="117"/>
      <c r="P277" s="117"/>
      <c r="Q277" s="117"/>
      <c r="R277" s="117"/>
      <c r="S277" s="117"/>
    </row>
    <row r="278" spans="1:19" ht="15.75" customHeight="1">
      <c r="A278" s="117"/>
      <c r="B278" s="117"/>
      <c r="C278" s="117"/>
      <c r="D278" s="117"/>
      <c r="E278" s="117"/>
      <c r="F278" s="117"/>
      <c r="G278" s="117"/>
      <c r="H278" s="117"/>
      <c r="I278" s="117"/>
      <c r="J278" s="117"/>
      <c r="K278" s="117"/>
      <c r="L278" s="117"/>
      <c r="M278" s="117"/>
      <c r="N278" s="117"/>
      <c r="O278" s="117"/>
      <c r="P278" s="117"/>
      <c r="Q278" s="117"/>
      <c r="R278" s="117"/>
      <c r="S278" s="117"/>
    </row>
    <row r="279" spans="1:19" ht="15.75" customHeight="1">
      <c r="A279" s="117"/>
      <c r="B279" s="117"/>
      <c r="C279" s="117"/>
      <c r="D279" s="117"/>
      <c r="E279" s="117"/>
      <c r="F279" s="117"/>
      <c r="G279" s="117"/>
      <c r="H279" s="117"/>
      <c r="I279" s="117"/>
      <c r="J279" s="117"/>
      <c r="K279" s="117"/>
      <c r="L279" s="117"/>
      <c r="M279" s="117"/>
      <c r="N279" s="117"/>
      <c r="O279" s="117"/>
      <c r="P279" s="117"/>
      <c r="Q279" s="117"/>
      <c r="R279" s="117"/>
      <c r="S279" s="117"/>
    </row>
    <row r="280" spans="1:19" ht="15.75" customHeight="1">
      <c r="A280" s="117"/>
      <c r="B280" s="117"/>
      <c r="C280" s="117"/>
      <c r="D280" s="117"/>
      <c r="E280" s="117"/>
      <c r="F280" s="117"/>
      <c r="G280" s="117"/>
      <c r="H280" s="117"/>
      <c r="I280" s="117"/>
      <c r="J280" s="117"/>
      <c r="K280" s="117"/>
      <c r="L280" s="117"/>
      <c r="M280" s="117"/>
      <c r="N280" s="117"/>
      <c r="O280" s="117"/>
      <c r="P280" s="117"/>
      <c r="Q280" s="117"/>
      <c r="R280" s="117"/>
      <c r="S280" s="117"/>
    </row>
    <row r="281" spans="1:19" ht="15.75" customHeight="1">
      <c r="A281" s="117"/>
      <c r="B281" s="117"/>
      <c r="C281" s="117"/>
      <c r="D281" s="117"/>
      <c r="E281" s="117"/>
      <c r="F281" s="117"/>
      <c r="G281" s="117"/>
      <c r="H281" s="117"/>
      <c r="I281" s="117"/>
      <c r="J281" s="117"/>
      <c r="K281" s="117"/>
      <c r="L281" s="117"/>
      <c r="M281" s="117"/>
      <c r="N281" s="117"/>
      <c r="O281" s="117"/>
      <c r="P281" s="117"/>
      <c r="Q281" s="117"/>
      <c r="R281" s="117"/>
      <c r="S281" s="117"/>
    </row>
    <row r="282" spans="1:19" ht="15.75" customHeight="1">
      <c r="A282" s="117"/>
      <c r="B282" s="117"/>
      <c r="C282" s="117"/>
      <c r="D282" s="117"/>
      <c r="E282" s="117"/>
      <c r="F282" s="117"/>
      <c r="G282" s="117"/>
      <c r="H282" s="117"/>
      <c r="I282" s="117"/>
      <c r="J282" s="117"/>
      <c r="K282" s="117"/>
      <c r="L282" s="117"/>
      <c r="M282" s="117"/>
      <c r="N282" s="117"/>
      <c r="O282" s="117"/>
      <c r="P282" s="117"/>
      <c r="Q282" s="117"/>
      <c r="R282" s="117"/>
      <c r="S282" s="117"/>
    </row>
    <row r="283" spans="1:19" ht="15.75" customHeight="1">
      <c r="A283" s="117"/>
      <c r="B283" s="117"/>
      <c r="C283" s="117"/>
      <c r="D283" s="117"/>
      <c r="E283" s="117"/>
      <c r="F283" s="117"/>
      <c r="G283" s="117"/>
      <c r="H283" s="117"/>
      <c r="I283" s="117"/>
      <c r="J283" s="117"/>
      <c r="K283" s="117"/>
      <c r="L283" s="117"/>
      <c r="M283" s="117"/>
      <c r="N283" s="117"/>
      <c r="O283" s="117"/>
      <c r="P283" s="117"/>
      <c r="Q283" s="117"/>
      <c r="R283" s="117"/>
      <c r="S283" s="117"/>
    </row>
    <row r="284" spans="1:19" ht="15.75" customHeight="1">
      <c r="A284" s="117"/>
      <c r="B284" s="117"/>
      <c r="C284" s="117"/>
      <c r="D284" s="117"/>
      <c r="E284" s="117"/>
      <c r="F284" s="117"/>
      <c r="G284" s="117"/>
      <c r="H284" s="117"/>
      <c r="I284" s="117"/>
      <c r="J284" s="117"/>
      <c r="K284" s="117"/>
      <c r="L284" s="117"/>
      <c r="M284" s="117"/>
      <c r="N284" s="117"/>
      <c r="O284" s="117"/>
      <c r="P284" s="117"/>
      <c r="Q284" s="117"/>
      <c r="R284" s="117"/>
      <c r="S284" s="117"/>
    </row>
    <row r="285" spans="1:19" ht="15.75" customHeight="1">
      <c r="A285" s="117"/>
      <c r="B285" s="117"/>
      <c r="C285" s="117"/>
      <c r="D285" s="117"/>
      <c r="E285" s="117"/>
      <c r="F285" s="117"/>
      <c r="G285" s="117"/>
      <c r="H285" s="117"/>
      <c r="I285" s="117"/>
      <c r="J285" s="117"/>
      <c r="K285" s="117"/>
      <c r="L285" s="117"/>
      <c r="M285" s="117"/>
      <c r="N285" s="117"/>
      <c r="O285" s="117"/>
      <c r="P285" s="117"/>
      <c r="Q285" s="117"/>
      <c r="R285" s="117"/>
      <c r="S285" s="117"/>
    </row>
    <row r="286" spans="1:19" ht="15.75" customHeight="1">
      <c r="A286" s="117"/>
      <c r="B286" s="117"/>
      <c r="C286" s="117"/>
      <c r="D286" s="117"/>
      <c r="E286" s="117"/>
      <c r="F286" s="117"/>
      <c r="G286" s="117"/>
      <c r="H286" s="117"/>
      <c r="I286" s="117"/>
      <c r="J286" s="117"/>
      <c r="K286" s="117"/>
      <c r="L286" s="117"/>
      <c r="M286" s="117"/>
      <c r="N286" s="117"/>
      <c r="O286" s="117"/>
      <c r="P286" s="117"/>
      <c r="Q286" s="117"/>
      <c r="R286" s="117"/>
      <c r="S286" s="117"/>
    </row>
    <row r="287" spans="1:19" ht="15.75" customHeight="1">
      <c r="A287" s="117"/>
      <c r="B287" s="117"/>
      <c r="C287" s="117"/>
      <c r="D287" s="117"/>
      <c r="E287" s="117"/>
      <c r="F287" s="117"/>
      <c r="G287" s="117"/>
      <c r="H287" s="117"/>
      <c r="I287" s="117"/>
      <c r="J287" s="117"/>
      <c r="K287" s="117"/>
      <c r="L287" s="117"/>
      <c r="M287" s="117"/>
      <c r="N287" s="117"/>
      <c r="O287" s="117"/>
      <c r="P287" s="117"/>
      <c r="Q287" s="117"/>
      <c r="R287" s="117"/>
      <c r="S287" s="117"/>
    </row>
    <row r="288" spans="1:19" ht="15.75" customHeight="1">
      <c r="A288" s="117"/>
      <c r="B288" s="117"/>
      <c r="C288" s="117"/>
      <c r="D288" s="117"/>
      <c r="E288" s="117"/>
      <c r="F288" s="117"/>
      <c r="G288" s="117"/>
      <c r="H288" s="117"/>
      <c r="I288" s="117"/>
      <c r="J288" s="117"/>
      <c r="K288" s="117"/>
      <c r="L288" s="117"/>
      <c r="M288" s="117"/>
      <c r="N288" s="117"/>
      <c r="O288" s="117"/>
      <c r="P288" s="117"/>
      <c r="Q288" s="117"/>
      <c r="R288" s="117"/>
      <c r="S288" s="117"/>
    </row>
    <row r="289" spans="1:19" ht="15.75" customHeight="1">
      <c r="A289" s="117"/>
      <c r="B289" s="117"/>
      <c r="C289" s="117"/>
      <c r="D289" s="117"/>
      <c r="E289" s="117"/>
      <c r="F289" s="117"/>
      <c r="G289" s="117"/>
      <c r="H289" s="117"/>
      <c r="I289" s="117"/>
      <c r="J289" s="117"/>
      <c r="K289" s="117"/>
      <c r="L289" s="117"/>
      <c r="M289" s="117"/>
      <c r="N289" s="117"/>
      <c r="O289" s="117"/>
      <c r="P289" s="117"/>
      <c r="Q289" s="117"/>
      <c r="R289" s="117"/>
      <c r="S289" s="117"/>
    </row>
    <row r="290" spans="1:19" ht="15.75" customHeight="1">
      <c r="A290" s="117"/>
      <c r="B290" s="117"/>
      <c r="C290" s="117"/>
      <c r="D290" s="117"/>
      <c r="E290" s="117"/>
      <c r="F290" s="117"/>
      <c r="G290" s="117"/>
      <c r="H290" s="117"/>
      <c r="I290" s="117"/>
      <c r="J290" s="117"/>
      <c r="K290" s="117"/>
      <c r="L290" s="117"/>
      <c r="M290" s="117"/>
      <c r="N290" s="117"/>
      <c r="O290" s="117"/>
      <c r="P290" s="117"/>
      <c r="Q290" s="117"/>
      <c r="R290" s="117"/>
      <c r="S290" s="117"/>
    </row>
    <row r="291" spans="1:19" ht="15.75" customHeight="1">
      <c r="A291" s="117"/>
      <c r="B291" s="117"/>
      <c r="C291" s="117"/>
      <c r="D291" s="117"/>
      <c r="E291" s="117"/>
      <c r="F291" s="117"/>
      <c r="G291" s="117"/>
      <c r="H291" s="117"/>
      <c r="I291" s="117"/>
      <c r="J291" s="117"/>
      <c r="K291" s="117"/>
      <c r="L291" s="117"/>
      <c r="M291" s="117"/>
      <c r="N291" s="117"/>
      <c r="O291" s="117"/>
      <c r="P291" s="117"/>
      <c r="Q291" s="117"/>
      <c r="R291" s="117"/>
      <c r="S291" s="117"/>
    </row>
    <row r="292" spans="1:19" ht="15.75" customHeight="1">
      <c r="A292" s="117"/>
      <c r="B292" s="117"/>
      <c r="C292" s="117"/>
      <c r="D292" s="117"/>
      <c r="E292" s="117"/>
      <c r="F292" s="117"/>
      <c r="G292" s="117"/>
      <c r="H292" s="117"/>
      <c r="I292" s="117"/>
      <c r="J292" s="117"/>
      <c r="K292" s="117"/>
      <c r="L292" s="117"/>
      <c r="M292" s="117"/>
      <c r="N292" s="117"/>
      <c r="O292" s="117"/>
      <c r="P292" s="117"/>
      <c r="Q292" s="117"/>
      <c r="R292" s="117"/>
      <c r="S292" s="117"/>
    </row>
    <row r="293" spans="1:19" ht="15.75" customHeight="1">
      <c r="A293" s="117"/>
      <c r="B293" s="117"/>
      <c r="C293" s="117"/>
      <c r="D293" s="117"/>
      <c r="E293" s="117"/>
      <c r="F293" s="117"/>
      <c r="G293" s="117"/>
      <c r="H293" s="117"/>
      <c r="I293" s="117"/>
      <c r="J293" s="117"/>
      <c r="K293" s="117"/>
      <c r="L293" s="117"/>
      <c r="M293" s="117"/>
      <c r="N293" s="117"/>
      <c r="O293" s="117"/>
      <c r="P293" s="117"/>
      <c r="Q293" s="117"/>
      <c r="R293" s="117"/>
      <c r="S293" s="117"/>
    </row>
    <row r="294" spans="1:19" ht="15.75" customHeight="1">
      <c r="A294" s="117"/>
      <c r="B294" s="117"/>
      <c r="C294" s="117"/>
      <c r="D294" s="117"/>
      <c r="E294" s="117"/>
      <c r="F294" s="117"/>
      <c r="G294" s="117"/>
      <c r="H294" s="117"/>
      <c r="I294" s="117"/>
      <c r="J294" s="117"/>
      <c r="K294" s="117"/>
      <c r="L294" s="117"/>
      <c r="M294" s="117"/>
      <c r="N294" s="117"/>
      <c r="O294" s="117"/>
      <c r="P294" s="117"/>
      <c r="Q294" s="117"/>
      <c r="R294" s="117"/>
      <c r="S294" s="117"/>
    </row>
    <row r="295" spans="1:19" ht="15.75" customHeight="1">
      <c r="A295" s="117"/>
      <c r="B295" s="117"/>
      <c r="C295" s="117"/>
      <c r="D295" s="117"/>
      <c r="E295" s="117"/>
      <c r="F295" s="117"/>
      <c r="G295" s="117"/>
      <c r="H295" s="117"/>
      <c r="I295" s="117"/>
      <c r="J295" s="117"/>
      <c r="K295" s="117"/>
      <c r="L295" s="117"/>
      <c r="M295" s="117"/>
      <c r="N295" s="117"/>
      <c r="O295" s="117"/>
      <c r="P295" s="117"/>
      <c r="Q295" s="117"/>
      <c r="R295" s="117"/>
      <c r="S295" s="117"/>
    </row>
    <row r="296" spans="1:19" ht="15.75" customHeight="1">
      <c r="A296" s="117"/>
      <c r="B296" s="117"/>
      <c r="C296" s="117"/>
      <c r="D296" s="117"/>
      <c r="E296" s="117"/>
      <c r="F296" s="117"/>
      <c r="G296" s="117"/>
      <c r="H296" s="117"/>
      <c r="I296" s="117"/>
      <c r="J296" s="117"/>
      <c r="K296" s="117"/>
      <c r="L296" s="117"/>
      <c r="M296" s="117"/>
      <c r="N296" s="117"/>
      <c r="O296" s="117"/>
      <c r="P296" s="117"/>
      <c r="Q296" s="117"/>
      <c r="R296" s="117"/>
      <c r="S296" s="117"/>
    </row>
    <row r="297" spans="1:19" ht="15.75" customHeight="1">
      <c r="A297" s="117"/>
      <c r="B297" s="117"/>
      <c r="C297" s="117"/>
      <c r="D297" s="117"/>
      <c r="E297" s="117"/>
      <c r="F297" s="117"/>
      <c r="G297" s="117"/>
      <c r="H297" s="117"/>
      <c r="I297" s="117"/>
      <c r="J297" s="117"/>
      <c r="K297" s="117"/>
      <c r="L297" s="117"/>
      <c r="M297" s="117"/>
      <c r="N297" s="117"/>
      <c r="O297" s="117"/>
      <c r="P297" s="117"/>
      <c r="Q297" s="117"/>
      <c r="R297" s="117"/>
      <c r="S297" s="117"/>
    </row>
    <row r="298" spans="1:19" ht="15.75" customHeight="1">
      <c r="A298" s="117"/>
      <c r="B298" s="117"/>
      <c r="C298" s="117"/>
      <c r="D298" s="117"/>
      <c r="E298" s="117"/>
      <c r="F298" s="117"/>
      <c r="G298" s="117"/>
      <c r="H298" s="117"/>
      <c r="I298" s="117"/>
      <c r="J298" s="117"/>
      <c r="K298" s="117"/>
      <c r="L298" s="117"/>
      <c r="M298" s="117"/>
      <c r="N298" s="117"/>
      <c r="O298" s="117"/>
      <c r="P298" s="117"/>
      <c r="Q298" s="117"/>
      <c r="R298" s="117"/>
      <c r="S298" s="117"/>
    </row>
    <row r="299" spans="1:19" ht="15.75" customHeight="1">
      <c r="A299" s="117"/>
      <c r="B299" s="117"/>
      <c r="C299" s="117"/>
      <c r="D299" s="117"/>
      <c r="E299" s="117"/>
      <c r="F299" s="117"/>
      <c r="G299" s="117"/>
      <c r="H299" s="117"/>
      <c r="I299" s="117"/>
      <c r="J299" s="117"/>
      <c r="K299" s="117"/>
      <c r="L299" s="117"/>
      <c r="M299" s="117"/>
      <c r="N299" s="117"/>
      <c r="O299" s="117"/>
      <c r="P299" s="117"/>
      <c r="Q299" s="117"/>
      <c r="R299" s="117"/>
      <c r="S299" s="117"/>
    </row>
    <row r="300" spans="1:19" ht="15.75" customHeight="1">
      <c r="A300" s="117"/>
      <c r="B300" s="117"/>
      <c r="C300" s="117"/>
      <c r="D300" s="117"/>
      <c r="E300" s="117"/>
      <c r="F300" s="117"/>
      <c r="G300" s="117"/>
      <c r="H300" s="117"/>
      <c r="I300" s="117"/>
      <c r="J300" s="117"/>
      <c r="K300" s="117"/>
      <c r="L300" s="117"/>
      <c r="M300" s="117"/>
      <c r="N300" s="117"/>
      <c r="O300" s="117"/>
      <c r="P300" s="117"/>
      <c r="Q300" s="117"/>
      <c r="R300" s="117"/>
      <c r="S300" s="117"/>
    </row>
    <row r="301" spans="1:19" ht="15.75" customHeight="1">
      <c r="A301" s="117"/>
      <c r="B301" s="117"/>
      <c r="C301" s="117"/>
      <c r="D301" s="117"/>
      <c r="E301" s="117"/>
      <c r="F301" s="117"/>
      <c r="G301" s="117"/>
      <c r="H301" s="117"/>
      <c r="I301" s="117"/>
      <c r="J301" s="117"/>
      <c r="K301" s="117"/>
      <c r="L301" s="117"/>
      <c r="M301" s="117"/>
      <c r="N301" s="117"/>
      <c r="O301" s="117"/>
      <c r="P301" s="117"/>
      <c r="Q301" s="117"/>
      <c r="R301" s="117"/>
      <c r="S301" s="117"/>
    </row>
    <row r="302" spans="1:19" ht="15.75" customHeight="1">
      <c r="A302" s="117"/>
      <c r="B302" s="117"/>
      <c r="C302" s="117"/>
      <c r="D302" s="117"/>
      <c r="E302" s="117"/>
      <c r="F302" s="117"/>
      <c r="G302" s="117"/>
      <c r="H302" s="117"/>
      <c r="I302" s="117"/>
      <c r="J302" s="117"/>
      <c r="K302" s="117"/>
      <c r="L302" s="117"/>
      <c r="M302" s="117"/>
      <c r="N302" s="117"/>
      <c r="O302" s="117"/>
      <c r="P302" s="117"/>
      <c r="Q302" s="117"/>
      <c r="R302" s="117"/>
      <c r="S302" s="117"/>
    </row>
    <row r="303" spans="1:19" ht="15.75" customHeight="1">
      <c r="A303" s="117"/>
      <c r="B303" s="117"/>
      <c r="C303" s="117"/>
      <c r="D303" s="117"/>
      <c r="E303" s="117"/>
      <c r="F303" s="117"/>
      <c r="G303" s="117"/>
      <c r="H303" s="117"/>
      <c r="I303" s="117"/>
      <c r="J303" s="117"/>
      <c r="K303" s="117"/>
      <c r="L303" s="117"/>
      <c r="M303" s="117"/>
      <c r="N303" s="117"/>
      <c r="O303" s="117"/>
      <c r="P303" s="117"/>
      <c r="Q303" s="117"/>
      <c r="R303" s="117"/>
      <c r="S303" s="117"/>
    </row>
    <row r="304" spans="1:19" ht="15.75" customHeight="1">
      <c r="A304" s="117"/>
      <c r="B304" s="117"/>
      <c r="C304" s="117"/>
      <c r="D304" s="117"/>
      <c r="E304" s="117"/>
      <c r="F304" s="117"/>
      <c r="G304" s="117"/>
      <c r="H304" s="117"/>
      <c r="I304" s="117"/>
      <c r="J304" s="117"/>
      <c r="K304" s="117"/>
      <c r="L304" s="117"/>
      <c r="M304" s="117"/>
      <c r="N304" s="117"/>
      <c r="O304" s="117"/>
      <c r="P304" s="117"/>
      <c r="Q304" s="117"/>
      <c r="R304" s="117"/>
      <c r="S304" s="117"/>
    </row>
    <row r="305" spans="1:19" ht="15.75" customHeight="1">
      <c r="A305" s="117"/>
      <c r="B305" s="117"/>
      <c r="C305" s="117"/>
      <c r="D305" s="117"/>
      <c r="E305" s="117"/>
      <c r="F305" s="117"/>
      <c r="G305" s="117"/>
      <c r="H305" s="117"/>
      <c r="I305" s="117"/>
      <c r="J305" s="117"/>
      <c r="K305" s="117"/>
      <c r="L305" s="117"/>
      <c r="M305" s="117"/>
      <c r="N305" s="117"/>
      <c r="O305" s="117"/>
      <c r="P305" s="117"/>
      <c r="Q305" s="117"/>
      <c r="R305" s="117"/>
      <c r="S305" s="117"/>
    </row>
    <row r="306" spans="1:19" ht="15.75" customHeight="1">
      <c r="A306" s="117"/>
      <c r="B306" s="117"/>
      <c r="C306" s="117"/>
      <c r="D306" s="117"/>
      <c r="E306" s="117"/>
      <c r="F306" s="117"/>
      <c r="G306" s="117"/>
      <c r="H306" s="117"/>
      <c r="I306" s="117"/>
      <c r="J306" s="117"/>
      <c r="K306" s="117"/>
      <c r="L306" s="117"/>
      <c r="M306" s="117"/>
      <c r="N306" s="117"/>
      <c r="O306" s="117"/>
      <c r="P306" s="117"/>
      <c r="Q306" s="117"/>
      <c r="R306" s="117"/>
      <c r="S306" s="117"/>
    </row>
    <row r="307" spans="1:19" ht="15.75" customHeight="1">
      <c r="A307" s="117"/>
      <c r="B307" s="117"/>
      <c r="C307" s="117"/>
      <c r="D307" s="117"/>
      <c r="E307" s="117"/>
      <c r="F307" s="117"/>
      <c r="G307" s="117"/>
      <c r="H307" s="117"/>
      <c r="I307" s="117"/>
      <c r="J307" s="117"/>
      <c r="K307" s="117"/>
      <c r="L307" s="117"/>
      <c r="M307" s="117"/>
      <c r="N307" s="117"/>
      <c r="O307" s="117"/>
      <c r="P307" s="117"/>
      <c r="Q307" s="117"/>
      <c r="R307" s="117"/>
      <c r="S307" s="117"/>
    </row>
    <row r="308" spans="1:19" ht="15.75" customHeight="1">
      <c r="A308" s="117"/>
      <c r="B308" s="117"/>
      <c r="C308" s="117"/>
      <c r="D308" s="117"/>
      <c r="E308" s="117"/>
      <c r="F308" s="117"/>
      <c r="G308" s="117"/>
      <c r="H308" s="117"/>
      <c r="I308" s="117"/>
      <c r="J308" s="117"/>
      <c r="K308" s="117"/>
      <c r="L308" s="117"/>
      <c r="M308" s="117"/>
      <c r="N308" s="117"/>
      <c r="O308" s="117"/>
      <c r="P308" s="117"/>
      <c r="Q308" s="117"/>
      <c r="R308" s="117"/>
      <c r="S308" s="117"/>
    </row>
    <row r="309" spans="1:19" ht="15.75" customHeight="1">
      <c r="A309" s="117"/>
      <c r="B309" s="117"/>
      <c r="C309" s="117"/>
      <c r="D309" s="117"/>
      <c r="E309" s="117"/>
      <c r="F309" s="117"/>
      <c r="G309" s="117"/>
      <c r="H309" s="117"/>
      <c r="I309" s="117"/>
      <c r="J309" s="117"/>
      <c r="K309" s="117"/>
      <c r="L309" s="117"/>
      <c r="M309" s="117"/>
      <c r="N309" s="117"/>
      <c r="O309" s="117"/>
      <c r="P309" s="117"/>
      <c r="Q309" s="117"/>
      <c r="R309" s="117"/>
      <c r="S309" s="117"/>
    </row>
    <row r="310" spans="1:19" ht="15.75" customHeight="1">
      <c r="A310" s="117"/>
      <c r="B310" s="117"/>
      <c r="C310" s="117"/>
      <c r="D310" s="117"/>
      <c r="E310" s="117"/>
      <c r="F310" s="117"/>
      <c r="G310" s="117"/>
      <c r="H310" s="117"/>
      <c r="I310" s="117"/>
      <c r="J310" s="117"/>
      <c r="K310" s="117"/>
      <c r="L310" s="117"/>
      <c r="M310" s="117"/>
      <c r="N310" s="117"/>
      <c r="O310" s="117"/>
      <c r="P310" s="117"/>
      <c r="Q310" s="117"/>
      <c r="R310" s="117"/>
      <c r="S310" s="117"/>
    </row>
    <row r="311" spans="1:19" ht="15.75" customHeight="1">
      <c r="A311" s="117"/>
      <c r="B311" s="117"/>
      <c r="C311" s="117"/>
      <c r="D311" s="117"/>
      <c r="E311" s="117"/>
      <c r="F311" s="117"/>
      <c r="G311" s="117"/>
      <c r="H311" s="117"/>
      <c r="I311" s="117"/>
      <c r="J311" s="117"/>
      <c r="K311" s="117"/>
      <c r="L311" s="117"/>
      <c r="M311" s="117"/>
      <c r="N311" s="117"/>
      <c r="O311" s="117"/>
      <c r="P311" s="117"/>
      <c r="Q311" s="117"/>
      <c r="R311" s="117"/>
      <c r="S311" s="117"/>
    </row>
    <row r="312" spans="1:19" ht="15.75" customHeight="1">
      <c r="A312" s="117"/>
      <c r="B312" s="117"/>
      <c r="C312" s="117"/>
      <c r="D312" s="117"/>
      <c r="E312" s="117"/>
      <c r="F312" s="117"/>
      <c r="G312" s="117"/>
      <c r="H312" s="117"/>
      <c r="I312" s="117"/>
      <c r="J312" s="117"/>
      <c r="K312" s="117"/>
      <c r="L312" s="117"/>
      <c r="M312" s="117"/>
      <c r="N312" s="117"/>
      <c r="O312" s="117"/>
      <c r="P312" s="117"/>
      <c r="Q312" s="117"/>
      <c r="R312" s="117"/>
      <c r="S312" s="117"/>
    </row>
    <row r="313" spans="1:19" ht="15.75" customHeight="1">
      <c r="A313" s="117"/>
      <c r="B313" s="117"/>
      <c r="C313" s="117"/>
      <c r="D313" s="117"/>
      <c r="E313" s="117"/>
      <c r="F313" s="117"/>
      <c r="G313" s="117"/>
      <c r="H313" s="117"/>
      <c r="I313" s="117"/>
      <c r="J313" s="117"/>
      <c r="K313" s="117"/>
      <c r="L313" s="117"/>
      <c r="M313" s="117"/>
      <c r="N313" s="117"/>
      <c r="O313" s="117"/>
      <c r="P313" s="117"/>
      <c r="Q313" s="117"/>
      <c r="R313" s="117"/>
      <c r="S313" s="117"/>
    </row>
    <row r="314" spans="1:19" ht="15.75" customHeight="1">
      <c r="A314" s="117"/>
      <c r="B314" s="117"/>
      <c r="C314" s="117"/>
      <c r="D314" s="117"/>
      <c r="E314" s="117"/>
      <c r="F314" s="117"/>
      <c r="G314" s="117"/>
      <c r="H314" s="117"/>
      <c r="I314" s="117"/>
      <c r="J314" s="117"/>
      <c r="K314" s="117"/>
      <c r="L314" s="117"/>
      <c r="M314" s="117"/>
      <c r="N314" s="117"/>
      <c r="O314" s="117"/>
      <c r="P314" s="117"/>
      <c r="Q314" s="117"/>
      <c r="R314" s="117"/>
      <c r="S314" s="117"/>
    </row>
    <row r="315" spans="1:19" ht="15.75" customHeight="1">
      <c r="A315" s="117"/>
      <c r="B315" s="117"/>
      <c r="C315" s="117"/>
      <c r="D315" s="117"/>
      <c r="E315" s="117"/>
      <c r="F315" s="117"/>
      <c r="G315" s="117"/>
      <c r="H315" s="117"/>
      <c r="I315" s="117"/>
      <c r="J315" s="117"/>
      <c r="K315" s="117"/>
      <c r="L315" s="117"/>
      <c r="M315" s="117"/>
      <c r="N315" s="117"/>
      <c r="O315" s="117"/>
      <c r="P315" s="117"/>
      <c r="Q315" s="117"/>
      <c r="R315" s="117"/>
      <c r="S315" s="117"/>
    </row>
    <row r="316" spans="1:19" ht="15.75" customHeight="1">
      <c r="A316" s="117"/>
      <c r="B316" s="117"/>
      <c r="C316" s="117"/>
      <c r="D316" s="117"/>
      <c r="E316" s="117"/>
      <c r="F316" s="117"/>
      <c r="G316" s="117"/>
      <c r="H316" s="117"/>
      <c r="I316" s="117"/>
      <c r="J316" s="117"/>
      <c r="K316" s="117"/>
      <c r="L316" s="117"/>
      <c r="M316" s="117"/>
      <c r="N316" s="117"/>
      <c r="O316" s="117"/>
      <c r="P316" s="117"/>
      <c r="Q316" s="117"/>
      <c r="R316" s="117"/>
      <c r="S316" s="117"/>
    </row>
    <row r="317" spans="1:19" ht="15.75" customHeight="1">
      <c r="A317" s="117"/>
      <c r="B317" s="117"/>
      <c r="C317" s="117"/>
      <c r="D317" s="117"/>
      <c r="E317" s="117"/>
      <c r="F317" s="117"/>
      <c r="G317" s="117"/>
      <c r="H317" s="117"/>
      <c r="I317" s="117"/>
      <c r="J317" s="117"/>
      <c r="K317" s="117"/>
      <c r="L317" s="117"/>
      <c r="M317" s="117"/>
      <c r="N317" s="117"/>
      <c r="O317" s="117"/>
      <c r="P317" s="117"/>
      <c r="Q317" s="117"/>
      <c r="R317" s="117"/>
      <c r="S317" s="117"/>
    </row>
    <row r="318" spans="1:19" ht="15.75" customHeight="1">
      <c r="A318" s="117"/>
      <c r="B318" s="117"/>
      <c r="C318" s="117"/>
      <c r="D318" s="117"/>
      <c r="E318" s="117"/>
      <c r="F318" s="117"/>
      <c r="G318" s="117"/>
      <c r="H318" s="117"/>
      <c r="I318" s="117"/>
      <c r="J318" s="117"/>
      <c r="K318" s="117"/>
      <c r="L318" s="117"/>
      <c r="M318" s="117"/>
      <c r="N318" s="117"/>
      <c r="O318" s="117"/>
      <c r="P318" s="117"/>
      <c r="Q318" s="117"/>
      <c r="R318" s="117"/>
      <c r="S318" s="117"/>
    </row>
    <row r="319" spans="1:19" ht="15.75" customHeight="1">
      <c r="A319" s="117"/>
      <c r="B319" s="117"/>
      <c r="C319" s="117"/>
      <c r="D319" s="117"/>
      <c r="E319" s="117"/>
      <c r="F319" s="117"/>
      <c r="G319" s="117"/>
      <c r="H319" s="117"/>
      <c r="I319" s="117"/>
      <c r="J319" s="117"/>
      <c r="K319" s="117"/>
      <c r="L319" s="117"/>
      <c r="M319" s="117"/>
      <c r="N319" s="117"/>
      <c r="O319" s="117"/>
      <c r="P319" s="117"/>
      <c r="Q319" s="117"/>
      <c r="R319" s="117"/>
      <c r="S319" s="117"/>
    </row>
    <row r="320" spans="1:19" ht="15.75" customHeight="1">
      <c r="A320" s="117"/>
      <c r="B320" s="117"/>
      <c r="C320" s="117"/>
      <c r="D320" s="117"/>
      <c r="E320" s="117"/>
      <c r="F320" s="117"/>
      <c r="G320" s="117"/>
      <c r="H320" s="117"/>
      <c r="I320" s="117"/>
      <c r="J320" s="117"/>
      <c r="K320" s="117"/>
      <c r="L320" s="117"/>
      <c r="M320" s="117"/>
      <c r="N320" s="117"/>
      <c r="O320" s="117"/>
      <c r="P320" s="117"/>
      <c r="Q320" s="117"/>
      <c r="R320" s="117"/>
      <c r="S320" s="117"/>
    </row>
    <row r="321" spans="1:19" ht="15.75" customHeight="1">
      <c r="A321" s="117"/>
      <c r="B321" s="117"/>
      <c r="C321" s="117"/>
      <c r="D321" s="117"/>
      <c r="E321" s="117"/>
      <c r="F321" s="117"/>
      <c r="G321" s="117"/>
      <c r="H321" s="117"/>
      <c r="I321" s="117"/>
      <c r="J321" s="117"/>
      <c r="K321" s="117"/>
      <c r="L321" s="117"/>
      <c r="M321" s="117"/>
      <c r="N321" s="117"/>
      <c r="O321" s="117"/>
      <c r="P321" s="117"/>
      <c r="Q321" s="117"/>
      <c r="R321" s="117"/>
      <c r="S321" s="117"/>
    </row>
    <row r="322" spans="1:19" ht="15.75" customHeight="1">
      <c r="A322" s="117"/>
      <c r="B322" s="117"/>
      <c r="C322" s="117"/>
      <c r="D322" s="117"/>
      <c r="E322" s="117"/>
      <c r="F322" s="117"/>
      <c r="G322" s="117"/>
      <c r="H322" s="117"/>
      <c r="I322" s="117"/>
      <c r="J322" s="117"/>
      <c r="K322" s="117"/>
      <c r="L322" s="117"/>
      <c r="M322" s="117"/>
      <c r="N322" s="117"/>
      <c r="O322" s="117"/>
      <c r="P322" s="117"/>
      <c r="Q322" s="117"/>
      <c r="R322" s="117"/>
      <c r="S322" s="117"/>
    </row>
    <row r="323" spans="1:19" ht="15.75" customHeight="1">
      <c r="A323" s="117"/>
      <c r="B323" s="117"/>
      <c r="C323" s="117"/>
      <c r="D323" s="117"/>
      <c r="E323" s="117"/>
      <c r="F323" s="117"/>
      <c r="G323" s="117"/>
      <c r="H323" s="117"/>
      <c r="I323" s="117"/>
      <c r="J323" s="117"/>
      <c r="K323" s="117"/>
      <c r="L323" s="117"/>
      <c r="M323" s="117"/>
      <c r="N323" s="117"/>
      <c r="O323" s="117"/>
      <c r="P323" s="117"/>
      <c r="Q323" s="117"/>
      <c r="R323" s="117"/>
      <c r="S323" s="117"/>
    </row>
    <row r="324" spans="1:19" ht="15.75" customHeight="1">
      <c r="A324" s="117"/>
      <c r="B324" s="117"/>
      <c r="C324" s="117"/>
      <c r="D324" s="117"/>
      <c r="E324" s="117"/>
      <c r="F324" s="117"/>
      <c r="G324" s="117"/>
      <c r="H324" s="117"/>
      <c r="I324" s="117"/>
      <c r="J324" s="117"/>
      <c r="K324" s="117"/>
      <c r="L324" s="117"/>
      <c r="M324" s="117"/>
      <c r="N324" s="117"/>
      <c r="O324" s="117"/>
      <c r="P324" s="117"/>
      <c r="Q324" s="117"/>
      <c r="R324" s="117"/>
      <c r="S324" s="117"/>
    </row>
    <row r="325" spans="1:19" ht="15.75" customHeight="1">
      <c r="A325" s="117"/>
      <c r="B325" s="117"/>
      <c r="C325" s="117"/>
      <c r="D325" s="117"/>
      <c r="E325" s="117"/>
      <c r="F325" s="117"/>
      <c r="G325" s="117"/>
      <c r="H325" s="117"/>
      <c r="I325" s="117"/>
      <c r="J325" s="117"/>
      <c r="K325" s="117"/>
      <c r="L325" s="117"/>
      <c r="M325" s="117"/>
      <c r="N325" s="117"/>
      <c r="O325" s="117"/>
      <c r="P325" s="117"/>
      <c r="Q325" s="117"/>
      <c r="R325" s="117"/>
      <c r="S325" s="117"/>
    </row>
    <row r="326" spans="1:19" ht="15.75" customHeight="1">
      <c r="A326" s="117"/>
      <c r="B326" s="117"/>
      <c r="C326" s="117"/>
      <c r="D326" s="117"/>
      <c r="E326" s="117"/>
      <c r="F326" s="117"/>
      <c r="G326" s="117"/>
      <c r="H326" s="117"/>
      <c r="I326" s="117"/>
      <c r="J326" s="117"/>
      <c r="K326" s="117"/>
      <c r="L326" s="117"/>
      <c r="M326" s="117"/>
      <c r="N326" s="117"/>
      <c r="O326" s="117"/>
      <c r="P326" s="117"/>
      <c r="Q326" s="117"/>
      <c r="R326" s="117"/>
      <c r="S326" s="117"/>
    </row>
    <row r="327" spans="1:19" ht="15.75" customHeight="1">
      <c r="A327" s="117"/>
      <c r="B327" s="117"/>
      <c r="C327" s="117"/>
      <c r="D327" s="117"/>
      <c r="E327" s="117"/>
      <c r="F327" s="117"/>
      <c r="G327" s="117"/>
      <c r="H327" s="117"/>
      <c r="I327" s="117"/>
      <c r="J327" s="117"/>
      <c r="K327" s="117"/>
      <c r="L327" s="117"/>
      <c r="M327" s="117"/>
      <c r="N327" s="117"/>
      <c r="O327" s="117"/>
      <c r="P327" s="117"/>
      <c r="Q327" s="117"/>
      <c r="R327" s="117"/>
      <c r="S327" s="117"/>
    </row>
    <row r="328" spans="1:19" ht="15.75" customHeight="1">
      <c r="A328" s="117"/>
      <c r="B328" s="117"/>
      <c r="C328" s="117"/>
      <c r="D328" s="117"/>
      <c r="E328" s="117"/>
      <c r="F328" s="117"/>
      <c r="G328" s="117"/>
      <c r="H328" s="117"/>
      <c r="I328" s="117"/>
      <c r="J328" s="117"/>
      <c r="K328" s="117"/>
      <c r="L328" s="117"/>
      <c r="M328" s="117"/>
      <c r="N328" s="117"/>
      <c r="O328" s="117"/>
      <c r="P328" s="117"/>
      <c r="Q328" s="117"/>
      <c r="R328" s="117"/>
      <c r="S328" s="117"/>
    </row>
    <row r="329" spans="1:19" ht="15.75" customHeight="1">
      <c r="A329" s="117"/>
      <c r="B329" s="117"/>
      <c r="C329" s="117"/>
      <c r="D329" s="117"/>
      <c r="E329" s="117"/>
      <c r="F329" s="117"/>
      <c r="G329" s="117"/>
      <c r="H329" s="117"/>
      <c r="I329" s="117"/>
      <c r="J329" s="117"/>
      <c r="K329" s="117"/>
      <c r="L329" s="117"/>
      <c r="M329" s="117"/>
      <c r="N329" s="117"/>
      <c r="O329" s="117"/>
      <c r="P329" s="117"/>
      <c r="Q329" s="117"/>
      <c r="R329" s="117"/>
      <c r="S329" s="117"/>
    </row>
    <row r="330" spans="1:19" ht="15.75" customHeight="1">
      <c r="A330" s="117"/>
      <c r="B330" s="117"/>
      <c r="C330" s="117"/>
      <c r="D330" s="117"/>
      <c r="E330" s="117"/>
      <c r="F330" s="117"/>
      <c r="G330" s="117"/>
      <c r="H330" s="117"/>
      <c r="I330" s="117"/>
      <c r="J330" s="117"/>
      <c r="K330" s="117"/>
      <c r="L330" s="117"/>
      <c r="M330" s="117"/>
      <c r="N330" s="117"/>
      <c r="O330" s="117"/>
      <c r="P330" s="117"/>
      <c r="Q330" s="117"/>
      <c r="R330" s="117"/>
      <c r="S330" s="117"/>
    </row>
    <row r="331" spans="1:19" ht="15.75" customHeight="1">
      <c r="A331" s="117"/>
      <c r="B331" s="117"/>
      <c r="C331" s="117"/>
      <c r="D331" s="117"/>
      <c r="E331" s="117"/>
      <c r="F331" s="117"/>
      <c r="G331" s="117"/>
      <c r="H331" s="117"/>
      <c r="I331" s="117"/>
      <c r="J331" s="117"/>
      <c r="K331" s="117"/>
      <c r="L331" s="117"/>
      <c r="M331" s="117"/>
      <c r="N331" s="117"/>
      <c r="O331" s="117"/>
      <c r="P331" s="117"/>
      <c r="Q331" s="117"/>
      <c r="R331" s="117"/>
      <c r="S331" s="117"/>
    </row>
    <row r="332" spans="1:19" ht="15.75" customHeight="1">
      <c r="A332" s="117"/>
      <c r="B332" s="117"/>
      <c r="C332" s="117"/>
      <c r="D332" s="117"/>
      <c r="E332" s="117"/>
      <c r="F332" s="117"/>
      <c r="G332" s="117"/>
      <c r="H332" s="117"/>
      <c r="I332" s="117"/>
      <c r="J332" s="117"/>
      <c r="K332" s="117"/>
      <c r="L332" s="117"/>
      <c r="M332" s="117"/>
      <c r="N332" s="117"/>
      <c r="O332" s="117"/>
      <c r="P332" s="117"/>
      <c r="Q332" s="117"/>
      <c r="R332" s="117"/>
      <c r="S332" s="117"/>
    </row>
    <row r="333" spans="1:19" ht="15.75" customHeight="1">
      <c r="A333" s="117"/>
      <c r="B333" s="117"/>
      <c r="C333" s="117"/>
      <c r="D333" s="117"/>
      <c r="E333" s="117"/>
      <c r="F333" s="117"/>
      <c r="G333" s="117"/>
      <c r="H333" s="117"/>
      <c r="I333" s="117"/>
      <c r="J333" s="117"/>
      <c r="K333" s="117"/>
      <c r="L333" s="117"/>
      <c r="M333" s="117"/>
      <c r="N333" s="117"/>
      <c r="O333" s="117"/>
      <c r="P333" s="117"/>
      <c r="Q333" s="117"/>
      <c r="R333" s="117"/>
      <c r="S333" s="117"/>
    </row>
    <row r="334" spans="1:19" ht="15.75" customHeight="1">
      <c r="A334" s="117"/>
      <c r="B334" s="117"/>
      <c r="C334" s="117"/>
      <c r="D334" s="117"/>
      <c r="E334" s="117"/>
      <c r="F334" s="117"/>
      <c r="G334" s="117"/>
      <c r="H334" s="117"/>
      <c r="I334" s="117"/>
      <c r="J334" s="117"/>
      <c r="K334" s="117"/>
      <c r="L334" s="117"/>
      <c r="M334" s="117"/>
      <c r="N334" s="117"/>
      <c r="O334" s="117"/>
      <c r="P334" s="117"/>
      <c r="Q334" s="117"/>
      <c r="R334" s="117"/>
      <c r="S334" s="117"/>
    </row>
    <row r="335" spans="1:19" ht="15.75" customHeight="1">
      <c r="A335" s="117"/>
      <c r="B335" s="117"/>
      <c r="C335" s="117"/>
      <c r="D335" s="117"/>
      <c r="E335" s="117"/>
      <c r="F335" s="117"/>
      <c r="G335" s="117"/>
      <c r="H335" s="117"/>
      <c r="I335" s="117"/>
      <c r="J335" s="117"/>
      <c r="K335" s="117"/>
      <c r="L335" s="117"/>
      <c r="M335" s="117"/>
      <c r="N335" s="117"/>
      <c r="O335" s="117"/>
      <c r="P335" s="117"/>
      <c r="Q335" s="117"/>
      <c r="R335" s="117"/>
      <c r="S335" s="117"/>
    </row>
    <row r="336" spans="1:19" ht="15.75" customHeight="1">
      <c r="A336" s="117"/>
      <c r="B336" s="117"/>
      <c r="C336" s="117"/>
      <c r="D336" s="117"/>
      <c r="E336" s="117"/>
      <c r="F336" s="117"/>
      <c r="G336" s="117"/>
      <c r="H336" s="117"/>
      <c r="I336" s="117"/>
      <c r="J336" s="117"/>
      <c r="K336" s="117"/>
      <c r="L336" s="117"/>
      <c r="M336" s="117"/>
      <c r="N336" s="117"/>
      <c r="O336" s="117"/>
      <c r="P336" s="117"/>
      <c r="Q336" s="117"/>
      <c r="R336" s="117"/>
      <c r="S336" s="117"/>
    </row>
    <row r="337" spans="1:19" ht="15.75" customHeight="1">
      <c r="A337" s="117"/>
      <c r="B337" s="117"/>
      <c r="C337" s="117"/>
      <c r="D337" s="117"/>
      <c r="E337" s="117"/>
      <c r="F337" s="117"/>
      <c r="G337" s="117"/>
      <c r="H337" s="117"/>
      <c r="I337" s="117"/>
      <c r="J337" s="117"/>
      <c r="K337" s="117"/>
      <c r="L337" s="117"/>
      <c r="M337" s="117"/>
      <c r="N337" s="117"/>
      <c r="O337" s="117"/>
      <c r="P337" s="117"/>
      <c r="Q337" s="117"/>
      <c r="R337" s="117"/>
      <c r="S337" s="117"/>
    </row>
    <row r="338" spans="1:19" ht="15.75" customHeight="1">
      <c r="A338" s="117"/>
      <c r="B338" s="117"/>
      <c r="C338" s="117"/>
      <c r="D338" s="117"/>
      <c r="E338" s="117"/>
      <c r="F338" s="117"/>
      <c r="G338" s="117"/>
      <c r="H338" s="117"/>
      <c r="I338" s="117"/>
      <c r="J338" s="117"/>
      <c r="K338" s="117"/>
      <c r="L338" s="117"/>
      <c r="M338" s="117"/>
      <c r="N338" s="117"/>
      <c r="O338" s="117"/>
      <c r="P338" s="117"/>
      <c r="Q338" s="117"/>
      <c r="R338" s="117"/>
      <c r="S338" s="117"/>
    </row>
    <row r="339" spans="1:19" ht="15.75" customHeight="1">
      <c r="A339" s="117"/>
      <c r="B339" s="117"/>
      <c r="C339" s="117"/>
      <c r="D339" s="117"/>
      <c r="E339" s="117"/>
      <c r="F339" s="117"/>
      <c r="G339" s="117"/>
      <c r="H339" s="117"/>
      <c r="I339" s="117"/>
      <c r="J339" s="117"/>
      <c r="K339" s="117"/>
      <c r="L339" s="117"/>
      <c r="M339" s="117"/>
      <c r="N339" s="117"/>
      <c r="O339" s="117"/>
      <c r="P339" s="117"/>
      <c r="Q339" s="117"/>
      <c r="R339" s="117"/>
      <c r="S339" s="117"/>
    </row>
    <row r="340" spans="1:19" ht="15.75" customHeight="1">
      <c r="A340" s="117"/>
      <c r="B340" s="117"/>
      <c r="C340" s="117"/>
      <c r="D340" s="117"/>
      <c r="E340" s="117"/>
      <c r="F340" s="117"/>
      <c r="G340" s="117"/>
      <c r="H340" s="117"/>
      <c r="I340" s="117"/>
      <c r="J340" s="117"/>
      <c r="K340" s="117"/>
      <c r="L340" s="117"/>
      <c r="M340" s="117"/>
      <c r="N340" s="117"/>
      <c r="O340" s="117"/>
      <c r="P340" s="117"/>
      <c r="Q340" s="117"/>
      <c r="R340" s="117"/>
      <c r="S340" s="117"/>
    </row>
    <row r="341" spans="1:19" ht="15.75" customHeight="1">
      <c r="A341" s="117"/>
      <c r="B341" s="117"/>
      <c r="C341" s="117"/>
      <c r="D341" s="117"/>
      <c r="E341" s="117"/>
      <c r="F341" s="117"/>
      <c r="G341" s="117"/>
      <c r="H341" s="117"/>
      <c r="I341" s="117"/>
      <c r="J341" s="117"/>
      <c r="K341" s="117"/>
      <c r="L341" s="117"/>
      <c r="M341" s="117"/>
      <c r="N341" s="117"/>
      <c r="O341" s="117"/>
      <c r="P341" s="117"/>
      <c r="Q341" s="117"/>
      <c r="R341" s="117"/>
      <c r="S341" s="117"/>
    </row>
    <row r="342" spans="1:19" ht="15.75" customHeight="1">
      <c r="A342" s="117"/>
      <c r="B342" s="117"/>
      <c r="C342" s="117"/>
      <c r="D342" s="117"/>
      <c r="E342" s="117"/>
      <c r="F342" s="117"/>
      <c r="G342" s="117"/>
      <c r="H342" s="117"/>
      <c r="I342" s="117"/>
      <c r="J342" s="117"/>
      <c r="K342" s="117"/>
      <c r="L342" s="117"/>
      <c r="M342" s="117"/>
      <c r="N342" s="117"/>
      <c r="O342" s="117"/>
      <c r="P342" s="117"/>
      <c r="Q342" s="117"/>
      <c r="R342" s="117"/>
      <c r="S342" s="117"/>
    </row>
    <row r="343" spans="1:19" ht="15.75" customHeight="1">
      <c r="A343" s="117"/>
      <c r="B343" s="117"/>
      <c r="C343" s="117"/>
      <c r="D343" s="117"/>
      <c r="E343" s="117"/>
      <c r="F343" s="117"/>
      <c r="G343" s="117"/>
      <c r="H343" s="117"/>
      <c r="I343" s="117"/>
      <c r="J343" s="117"/>
      <c r="K343" s="117"/>
      <c r="L343" s="117"/>
      <c r="M343" s="117"/>
      <c r="N343" s="117"/>
      <c r="O343" s="117"/>
      <c r="P343" s="117"/>
      <c r="Q343" s="117"/>
      <c r="R343" s="117"/>
      <c r="S343" s="117"/>
    </row>
    <row r="344" spans="1:19" ht="15.75" customHeight="1">
      <c r="A344" s="117"/>
      <c r="B344" s="117"/>
      <c r="C344" s="117"/>
      <c r="D344" s="117"/>
      <c r="E344" s="117"/>
      <c r="F344" s="117"/>
      <c r="G344" s="117"/>
      <c r="H344" s="117"/>
      <c r="I344" s="117"/>
      <c r="J344" s="117"/>
      <c r="K344" s="117"/>
      <c r="L344" s="117"/>
      <c r="M344" s="117"/>
      <c r="N344" s="117"/>
      <c r="O344" s="117"/>
      <c r="P344" s="117"/>
      <c r="Q344" s="117"/>
      <c r="R344" s="117"/>
      <c r="S344" s="117"/>
    </row>
    <row r="345" spans="1:19" ht="15.75" customHeight="1">
      <c r="A345" s="117"/>
      <c r="B345" s="117"/>
      <c r="C345" s="117"/>
      <c r="D345" s="117"/>
      <c r="E345" s="117"/>
      <c r="F345" s="117"/>
      <c r="G345" s="117"/>
      <c r="H345" s="117"/>
      <c r="I345" s="117"/>
      <c r="J345" s="117"/>
      <c r="K345" s="117"/>
      <c r="L345" s="117"/>
      <c r="M345" s="117"/>
      <c r="N345" s="117"/>
      <c r="O345" s="117"/>
      <c r="P345" s="117"/>
      <c r="Q345" s="117"/>
      <c r="R345" s="117"/>
      <c r="S345" s="117"/>
    </row>
    <row r="346" spans="1:19" ht="15.75" customHeight="1">
      <c r="A346" s="117"/>
      <c r="B346" s="117"/>
      <c r="C346" s="117"/>
      <c r="D346" s="117"/>
      <c r="E346" s="117"/>
      <c r="F346" s="117"/>
      <c r="G346" s="117"/>
      <c r="H346" s="117"/>
      <c r="I346" s="117"/>
      <c r="J346" s="117"/>
      <c r="K346" s="117"/>
      <c r="L346" s="117"/>
      <c r="M346" s="117"/>
      <c r="N346" s="117"/>
      <c r="O346" s="117"/>
      <c r="P346" s="117"/>
      <c r="Q346" s="117"/>
      <c r="R346" s="117"/>
      <c r="S346" s="117"/>
    </row>
    <row r="347" spans="1:19" ht="15.75" customHeight="1"/>
    <row r="348" spans="1:19" ht="15.75" customHeight="1"/>
    <row r="349" spans="1:19" ht="15.75" customHeight="1"/>
    <row r="350" spans="1:19" ht="15.75" customHeight="1"/>
    <row r="351" spans="1:19" ht="15.75" customHeight="1"/>
    <row r="352" spans="1:19"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sheetData>
  <autoFilter ref="A5:T146"/>
  <mergeCells count="25">
    <mergeCell ref="A1:S1"/>
    <mergeCell ref="A2:S2"/>
    <mergeCell ref="A3:S3"/>
    <mergeCell ref="A125:L125"/>
    <mergeCell ref="A126:L126"/>
    <mergeCell ref="A127:L127"/>
    <mergeCell ref="A128:L128"/>
    <mergeCell ref="A129:L129"/>
    <mergeCell ref="A130:L130"/>
    <mergeCell ref="A131:L131"/>
    <mergeCell ref="A132:L132"/>
    <mergeCell ref="A133:L133"/>
    <mergeCell ref="A141:L141"/>
    <mergeCell ref="A142:L142"/>
    <mergeCell ref="A143:L143"/>
    <mergeCell ref="A144:L144"/>
    <mergeCell ref="A145:L145"/>
    <mergeCell ref="A146:L146"/>
    <mergeCell ref="A134:L134"/>
    <mergeCell ref="A135:L135"/>
    <mergeCell ref="A136:L136"/>
    <mergeCell ref="A137:L137"/>
    <mergeCell ref="A138:L138"/>
    <mergeCell ref="A139:L139"/>
    <mergeCell ref="A140:L140"/>
  </mergeCells>
  <dataValidations count="2">
    <dataValidation type="list" allowBlank="1" sqref="T26">
      <formula1>"EM EXECUÇÃO,ENCERRADO,PENDENCIA"</formula1>
    </dataValidation>
    <dataValidation type="list" allowBlank="1" sqref="T6:T25 T27:T123">
      <formula1>"EM EXECUÇÃO,ENCERRADO"</formula1>
    </dataValidation>
  </dataValidations>
  <hyperlinks>
    <hyperlink ref="E7" r:id="rId1"/>
    <hyperlink ref="E13" r:id="rId2"/>
    <hyperlink ref="E26" r:id="rId3"/>
    <hyperlink ref="G26" r:id="rId4"/>
  </hyperlinks>
  <pageMargins left="0.51180555555555496" right="0.51180555555555496" top="0.78749999999999998" bottom="0.78749999999999998" header="0" footer="0"/>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1000"/>
  <sheetViews>
    <sheetView workbookViewId="0"/>
  </sheetViews>
  <sheetFormatPr defaultColWidth="14.42578125" defaultRowHeight="15" customHeight="1"/>
  <cols>
    <col min="3" max="3" width="30.7109375" customWidth="1"/>
    <col min="4" max="4" width="17.85546875" customWidth="1"/>
    <col min="5" max="5" width="19.28515625" customWidth="1"/>
    <col min="6" max="6" width="50" customWidth="1"/>
    <col min="7" max="7" width="21.5703125" customWidth="1"/>
    <col min="8" max="8" width="41.140625" customWidth="1"/>
    <col min="9" max="9" width="26.140625" customWidth="1"/>
    <col min="10" max="10" width="42" customWidth="1"/>
    <col min="13" max="13" width="22.140625" customWidth="1"/>
    <col min="14" max="14" width="19.7109375" customWidth="1"/>
  </cols>
  <sheetData>
    <row r="1" spans="1:19">
      <c r="A1" s="244" t="s">
        <v>832</v>
      </c>
      <c r="B1" s="231"/>
      <c r="C1" s="231"/>
      <c r="D1" s="231"/>
      <c r="E1" s="231"/>
      <c r="F1" s="231"/>
      <c r="G1" s="231"/>
      <c r="H1" s="231"/>
      <c r="I1" s="231"/>
      <c r="J1" s="231"/>
      <c r="K1" s="231"/>
      <c r="L1" s="231"/>
      <c r="M1" s="231"/>
      <c r="N1" s="232"/>
      <c r="O1" s="119"/>
      <c r="P1" s="119"/>
      <c r="Q1" s="119"/>
      <c r="R1" s="119"/>
      <c r="S1" s="119"/>
    </row>
    <row r="2" spans="1:19">
      <c r="A2" s="245" t="s">
        <v>833</v>
      </c>
      <c r="B2" s="231"/>
      <c r="C2" s="231"/>
      <c r="D2" s="231"/>
      <c r="E2" s="231"/>
      <c r="F2" s="231"/>
      <c r="G2" s="231"/>
      <c r="H2" s="231"/>
      <c r="I2" s="231"/>
      <c r="J2" s="231"/>
      <c r="K2" s="231"/>
      <c r="L2" s="231"/>
      <c r="M2" s="231"/>
      <c r="N2" s="232"/>
      <c r="O2" s="120"/>
      <c r="P2" s="120"/>
      <c r="Q2" s="120"/>
      <c r="R2" s="120"/>
      <c r="S2" s="120"/>
    </row>
    <row r="3" spans="1:19">
      <c r="A3" s="245" t="s">
        <v>834</v>
      </c>
      <c r="B3" s="231"/>
      <c r="C3" s="231"/>
      <c r="D3" s="231"/>
      <c r="E3" s="231"/>
      <c r="F3" s="231"/>
      <c r="G3" s="231"/>
      <c r="H3" s="231"/>
      <c r="I3" s="231"/>
      <c r="J3" s="231"/>
      <c r="K3" s="231"/>
      <c r="L3" s="231"/>
      <c r="M3" s="231"/>
      <c r="N3" s="232"/>
      <c r="O3" s="120"/>
      <c r="P3" s="120"/>
      <c r="Q3" s="120"/>
      <c r="R3" s="120"/>
      <c r="S3" s="120"/>
    </row>
    <row r="4" spans="1:19">
      <c r="A4" s="121" t="s">
        <v>3</v>
      </c>
      <c r="B4" s="122"/>
      <c r="C4" s="123">
        <v>45112</v>
      </c>
      <c r="D4" s="124"/>
      <c r="E4" s="124"/>
      <c r="F4" s="124"/>
      <c r="G4" s="124"/>
      <c r="H4" s="124"/>
      <c r="I4" s="124"/>
      <c r="J4" s="124"/>
      <c r="K4" s="124"/>
      <c r="L4" s="124"/>
      <c r="M4" s="124"/>
      <c r="N4" s="124"/>
      <c r="O4" s="124"/>
      <c r="P4" s="124"/>
      <c r="Q4" s="124"/>
      <c r="R4" s="124"/>
      <c r="S4" s="125"/>
    </row>
    <row r="5" spans="1:19" ht="26.25">
      <c r="A5" s="126" t="s">
        <v>835</v>
      </c>
      <c r="B5" s="127" t="s">
        <v>836</v>
      </c>
      <c r="C5" s="128" t="s">
        <v>837</v>
      </c>
      <c r="D5" s="129" t="s">
        <v>838</v>
      </c>
      <c r="E5" s="129" t="s">
        <v>839</v>
      </c>
      <c r="F5" s="128" t="s">
        <v>840</v>
      </c>
      <c r="G5" s="128" t="s">
        <v>841</v>
      </c>
      <c r="H5" s="128" t="s">
        <v>842</v>
      </c>
      <c r="I5" s="130" t="s">
        <v>843</v>
      </c>
      <c r="J5" s="130" t="s">
        <v>844</v>
      </c>
      <c r="K5" s="131" t="s">
        <v>845</v>
      </c>
      <c r="L5" s="131" t="s">
        <v>846</v>
      </c>
      <c r="M5" s="131" t="s">
        <v>847</v>
      </c>
      <c r="N5" s="131" t="s">
        <v>848</v>
      </c>
      <c r="O5" s="132"/>
      <c r="P5" s="132"/>
      <c r="Q5" s="132"/>
      <c r="R5" s="132"/>
      <c r="S5" s="132"/>
    </row>
    <row r="6" spans="1:19">
      <c r="A6" s="133" t="s">
        <v>849</v>
      </c>
      <c r="B6" s="134" t="s">
        <v>849</v>
      </c>
      <c r="C6" s="135" t="s">
        <v>850</v>
      </c>
      <c r="D6" s="136">
        <v>4</v>
      </c>
      <c r="E6" s="137">
        <v>2021</v>
      </c>
      <c r="F6" s="135" t="s">
        <v>851</v>
      </c>
      <c r="G6" s="138" t="s">
        <v>852</v>
      </c>
      <c r="H6" s="139" t="s">
        <v>853</v>
      </c>
      <c r="I6" s="140" t="s">
        <v>854</v>
      </c>
      <c r="J6" s="140" t="s">
        <v>855</v>
      </c>
      <c r="K6" s="138" t="s">
        <v>856</v>
      </c>
      <c r="L6" s="138" t="s">
        <v>857</v>
      </c>
      <c r="M6" s="136" t="s">
        <v>858</v>
      </c>
      <c r="N6" s="141" t="s">
        <v>859</v>
      </c>
      <c r="O6" s="142"/>
      <c r="P6" s="142"/>
      <c r="Q6" s="142"/>
      <c r="R6" s="142"/>
      <c r="S6" s="142"/>
    </row>
    <row r="7" spans="1:19">
      <c r="A7" s="134" t="s">
        <v>849</v>
      </c>
      <c r="B7" s="143" t="s">
        <v>849</v>
      </c>
      <c r="C7" s="144" t="s">
        <v>860</v>
      </c>
      <c r="D7" s="145">
        <v>3</v>
      </c>
      <c r="E7" s="146">
        <v>2021</v>
      </c>
      <c r="F7" s="144" t="s">
        <v>861</v>
      </c>
      <c r="G7" s="143" t="s">
        <v>862</v>
      </c>
      <c r="H7" s="147" t="s">
        <v>863</v>
      </c>
      <c r="I7" s="148" t="s">
        <v>864</v>
      </c>
      <c r="J7" s="148" t="s">
        <v>855</v>
      </c>
      <c r="K7" s="143" t="s">
        <v>856</v>
      </c>
      <c r="L7" s="143" t="s">
        <v>857</v>
      </c>
      <c r="M7" s="149" t="s">
        <v>865</v>
      </c>
      <c r="N7" s="150" t="s">
        <v>866</v>
      </c>
      <c r="O7" s="142"/>
      <c r="P7" s="142"/>
      <c r="Q7" s="142"/>
      <c r="R7" s="142"/>
      <c r="S7" s="142"/>
    </row>
    <row r="8" spans="1:19">
      <c r="A8" s="151" t="s">
        <v>849</v>
      </c>
      <c r="B8" s="143" t="s">
        <v>849</v>
      </c>
      <c r="C8" s="144" t="s">
        <v>867</v>
      </c>
      <c r="D8" s="145">
        <v>1</v>
      </c>
      <c r="E8" s="146">
        <v>2022</v>
      </c>
      <c r="F8" s="152" t="s">
        <v>868</v>
      </c>
      <c r="G8" s="143" t="s">
        <v>869</v>
      </c>
      <c r="H8" s="147" t="s">
        <v>870</v>
      </c>
      <c r="I8" s="148" t="s">
        <v>871</v>
      </c>
      <c r="J8" s="148" t="s">
        <v>855</v>
      </c>
      <c r="K8" s="143" t="s">
        <v>856</v>
      </c>
      <c r="L8" s="143" t="s">
        <v>857</v>
      </c>
      <c r="M8" s="149" t="s">
        <v>872</v>
      </c>
      <c r="N8" s="150" t="s">
        <v>873</v>
      </c>
      <c r="O8" s="142"/>
      <c r="P8" s="142"/>
      <c r="Q8" s="142"/>
      <c r="R8" s="142"/>
      <c r="S8" s="142"/>
    </row>
    <row r="9" spans="1:19">
      <c r="A9" s="151" t="s">
        <v>849</v>
      </c>
      <c r="B9" s="143" t="s">
        <v>849</v>
      </c>
      <c r="C9" s="144" t="s">
        <v>867</v>
      </c>
      <c r="D9" s="145">
        <v>1</v>
      </c>
      <c r="E9" s="146">
        <v>2022</v>
      </c>
      <c r="F9" s="152" t="s">
        <v>868</v>
      </c>
      <c r="G9" s="143" t="s">
        <v>869</v>
      </c>
      <c r="H9" s="147" t="s">
        <v>874</v>
      </c>
      <c r="I9" s="148" t="s">
        <v>871</v>
      </c>
      <c r="J9" s="148" t="s">
        <v>855</v>
      </c>
      <c r="K9" s="143" t="s">
        <v>856</v>
      </c>
      <c r="L9" s="143" t="s">
        <v>857</v>
      </c>
      <c r="M9" s="149" t="s">
        <v>872</v>
      </c>
      <c r="N9" s="150" t="s">
        <v>873</v>
      </c>
      <c r="O9" s="142"/>
      <c r="P9" s="142"/>
      <c r="Q9" s="142"/>
      <c r="R9" s="142"/>
      <c r="S9" s="142"/>
    </row>
    <row r="10" spans="1:19">
      <c r="A10" s="151" t="s">
        <v>849</v>
      </c>
      <c r="B10" s="143" t="s">
        <v>849</v>
      </c>
      <c r="C10" s="144" t="s">
        <v>875</v>
      </c>
      <c r="D10" s="145">
        <v>1</v>
      </c>
      <c r="E10" s="146">
        <v>2019</v>
      </c>
      <c r="F10" s="152" t="s">
        <v>876</v>
      </c>
      <c r="G10" s="143" t="s">
        <v>877</v>
      </c>
      <c r="H10" s="153" t="s">
        <v>878</v>
      </c>
      <c r="I10" s="148" t="s">
        <v>879</v>
      </c>
      <c r="J10" s="148" t="s">
        <v>855</v>
      </c>
      <c r="K10" s="143" t="s">
        <v>856</v>
      </c>
      <c r="L10" s="143" t="s">
        <v>857</v>
      </c>
      <c r="M10" s="149" t="s">
        <v>880</v>
      </c>
      <c r="N10" s="150" t="s">
        <v>881</v>
      </c>
      <c r="O10" s="142"/>
      <c r="P10" s="142"/>
      <c r="Q10" s="142"/>
      <c r="R10" s="142"/>
      <c r="S10" s="142"/>
    </row>
    <row r="11" spans="1:19" ht="51">
      <c r="A11" s="151" t="s">
        <v>849</v>
      </c>
      <c r="B11" s="143" t="s">
        <v>849</v>
      </c>
      <c r="C11" s="144" t="s">
        <v>875</v>
      </c>
      <c r="D11" s="145">
        <v>1</v>
      </c>
      <c r="E11" s="146">
        <v>2019</v>
      </c>
      <c r="F11" s="152" t="s">
        <v>876</v>
      </c>
      <c r="G11" s="143" t="s">
        <v>877</v>
      </c>
      <c r="H11" s="147" t="s">
        <v>882</v>
      </c>
      <c r="I11" s="148" t="s">
        <v>879</v>
      </c>
      <c r="J11" s="148" t="s">
        <v>855</v>
      </c>
      <c r="K11" s="143" t="s">
        <v>856</v>
      </c>
      <c r="L11" s="143" t="s">
        <v>857</v>
      </c>
      <c r="M11" s="149" t="s">
        <v>880</v>
      </c>
      <c r="N11" s="150" t="s">
        <v>881</v>
      </c>
      <c r="O11" s="142"/>
      <c r="P11" s="142"/>
      <c r="Q11" s="142"/>
      <c r="R11" s="142"/>
      <c r="S11" s="142"/>
    </row>
    <row r="12" spans="1:19">
      <c r="A12" s="151" t="s">
        <v>849</v>
      </c>
      <c r="B12" s="143" t="s">
        <v>849</v>
      </c>
      <c r="C12" s="144" t="s">
        <v>875</v>
      </c>
      <c r="D12" s="145">
        <v>1</v>
      </c>
      <c r="E12" s="146">
        <v>2019</v>
      </c>
      <c r="F12" s="152" t="s">
        <v>876</v>
      </c>
      <c r="G12" s="143" t="s">
        <v>877</v>
      </c>
      <c r="H12" s="147" t="s">
        <v>883</v>
      </c>
      <c r="I12" s="148" t="s">
        <v>879</v>
      </c>
      <c r="J12" s="148" t="s">
        <v>855</v>
      </c>
      <c r="K12" s="143" t="s">
        <v>856</v>
      </c>
      <c r="L12" s="143" t="s">
        <v>857</v>
      </c>
      <c r="M12" s="149" t="s">
        <v>880</v>
      </c>
      <c r="N12" s="150" t="s">
        <v>881</v>
      </c>
      <c r="O12" s="142"/>
      <c r="P12" s="142"/>
      <c r="Q12" s="142"/>
      <c r="R12" s="142"/>
      <c r="S12" s="142"/>
    </row>
    <row r="13" spans="1:19">
      <c r="A13" s="151" t="s">
        <v>849</v>
      </c>
      <c r="B13" s="143" t="s">
        <v>849</v>
      </c>
      <c r="C13" s="144" t="s">
        <v>875</v>
      </c>
      <c r="D13" s="145">
        <v>1</v>
      </c>
      <c r="E13" s="146">
        <v>2019</v>
      </c>
      <c r="F13" s="152" t="s">
        <v>876</v>
      </c>
      <c r="G13" s="143" t="s">
        <v>877</v>
      </c>
      <c r="H13" s="153" t="s">
        <v>884</v>
      </c>
      <c r="I13" s="148" t="s">
        <v>879</v>
      </c>
      <c r="J13" s="148" t="s">
        <v>855</v>
      </c>
      <c r="K13" s="143" t="s">
        <v>856</v>
      </c>
      <c r="L13" s="143" t="s">
        <v>857</v>
      </c>
      <c r="M13" s="149" t="s">
        <v>880</v>
      </c>
      <c r="N13" s="150" t="s">
        <v>881</v>
      </c>
      <c r="O13" s="142"/>
      <c r="P13" s="142"/>
      <c r="Q13" s="142"/>
      <c r="R13" s="142"/>
      <c r="S13" s="142"/>
    </row>
    <row r="14" spans="1:19" ht="25.5">
      <c r="A14" s="151" t="s">
        <v>849</v>
      </c>
      <c r="B14" s="143" t="s">
        <v>849</v>
      </c>
      <c r="C14" s="144" t="s">
        <v>885</v>
      </c>
      <c r="D14" s="145">
        <v>4</v>
      </c>
      <c r="E14" s="146">
        <v>2020</v>
      </c>
      <c r="F14" s="152" t="s">
        <v>886</v>
      </c>
      <c r="G14" s="143" t="s">
        <v>887</v>
      </c>
      <c r="H14" s="154" t="s">
        <v>888</v>
      </c>
      <c r="I14" s="148" t="s">
        <v>889</v>
      </c>
      <c r="J14" s="148" t="s">
        <v>855</v>
      </c>
      <c r="K14" s="143" t="s">
        <v>856</v>
      </c>
      <c r="L14" s="143" t="s">
        <v>857</v>
      </c>
      <c r="M14" s="149" t="s">
        <v>890</v>
      </c>
      <c r="N14" s="150" t="s">
        <v>891</v>
      </c>
      <c r="O14" s="142"/>
      <c r="P14" s="142"/>
      <c r="Q14" s="142"/>
      <c r="R14" s="142"/>
      <c r="S14" s="142"/>
    </row>
    <row r="15" spans="1:19" ht="63.75">
      <c r="A15" s="151" t="s">
        <v>849</v>
      </c>
      <c r="B15" s="143" t="s">
        <v>849</v>
      </c>
      <c r="C15" s="144" t="s">
        <v>885</v>
      </c>
      <c r="D15" s="145">
        <v>4</v>
      </c>
      <c r="E15" s="146">
        <v>2020</v>
      </c>
      <c r="F15" s="152" t="s">
        <v>886</v>
      </c>
      <c r="G15" s="143" t="s">
        <v>887</v>
      </c>
      <c r="H15" s="155" t="s">
        <v>892</v>
      </c>
      <c r="I15" s="148" t="s">
        <v>889</v>
      </c>
      <c r="J15" s="148" t="s">
        <v>855</v>
      </c>
      <c r="K15" s="143" t="s">
        <v>856</v>
      </c>
      <c r="L15" s="143" t="s">
        <v>857</v>
      </c>
      <c r="M15" s="149" t="s">
        <v>890</v>
      </c>
      <c r="N15" s="150" t="s">
        <v>891</v>
      </c>
      <c r="O15" s="142"/>
      <c r="P15" s="142"/>
      <c r="Q15" s="142"/>
      <c r="R15" s="142"/>
      <c r="S15" s="142"/>
    </row>
    <row r="16" spans="1:19" ht="63.75">
      <c r="A16" s="151" t="s">
        <v>849</v>
      </c>
      <c r="B16" s="143" t="s">
        <v>849</v>
      </c>
      <c r="C16" s="144" t="s">
        <v>885</v>
      </c>
      <c r="D16" s="145">
        <v>4</v>
      </c>
      <c r="E16" s="146">
        <v>2020</v>
      </c>
      <c r="F16" s="152" t="s">
        <v>886</v>
      </c>
      <c r="G16" s="143" t="s">
        <v>887</v>
      </c>
      <c r="H16" s="155" t="s">
        <v>893</v>
      </c>
      <c r="I16" s="148" t="s">
        <v>889</v>
      </c>
      <c r="J16" s="148" t="s">
        <v>855</v>
      </c>
      <c r="K16" s="143" t="s">
        <v>856</v>
      </c>
      <c r="L16" s="143" t="s">
        <v>857</v>
      </c>
      <c r="M16" s="149" t="s">
        <v>890</v>
      </c>
      <c r="N16" s="150" t="s">
        <v>891</v>
      </c>
      <c r="O16" s="142"/>
      <c r="P16" s="142"/>
      <c r="Q16" s="142"/>
      <c r="R16" s="142"/>
      <c r="S16" s="142"/>
    </row>
    <row r="17" spans="1:19" ht="25.5">
      <c r="A17" s="151" t="s">
        <v>849</v>
      </c>
      <c r="B17" s="143" t="s">
        <v>849</v>
      </c>
      <c r="C17" s="144" t="s">
        <v>885</v>
      </c>
      <c r="D17" s="145">
        <v>4</v>
      </c>
      <c r="E17" s="146">
        <v>2020</v>
      </c>
      <c r="F17" s="152" t="s">
        <v>886</v>
      </c>
      <c r="G17" s="143" t="s">
        <v>887</v>
      </c>
      <c r="H17" s="154" t="s">
        <v>894</v>
      </c>
      <c r="I17" s="148" t="s">
        <v>889</v>
      </c>
      <c r="J17" s="148" t="s">
        <v>855</v>
      </c>
      <c r="K17" s="143" t="s">
        <v>856</v>
      </c>
      <c r="L17" s="143" t="s">
        <v>857</v>
      </c>
      <c r="M17" s="149" t="s">
        <v>890</v>
      </c>
      <c r="N17" s="150" t="s">
        <v>891</v>
      </c>
      <c r="O17" s="142"/>
      <c r="P17" s="142"/>
      <c r="Q17" s="142"/>
      <c r="R17" s="142"/>
      <c r="S17" s="142"/>
    </row>
    <row r="18" spans="1:19" ht="25.5">
      <c r="A18" s="151" t="s">
        <v>849</v>
      </c>
      <c r="B18" s="143" t="s">
        <v>849</v>
      </c>
      <c r="C18" s="144" t="s">
        <v>885</v>
      </c>
      <c r="D18" s="145">
        <v>4</v>
      </c>
      <c r="E18" s="146">
        <v>2020</v>
      </c>
      <c r="F18" s="152" t="s">
        <v>886</v>
      </c>
      <c r="G18" s="143" t="s">
        <v>887</v>
      </c>
      <c r="H18" s="154" t="s">
        <v>895</v>
      </c>
      <c r="I18" s="148" t="s">
        <v>889</v>
      </c>
      <c r="J18" s="148" t="s">
        <v>855</v>
      </c>
      <c r="K18" s="143" t="s">
        <v>856</v>
      </c>
      <c r="L18" s="143" t="s">
        <v>857</v>
      </c>
      <c r="M18" s="149" t="s">
        <v>890</v>
      </c>
      <c r="N18" s="150" t="s">
        <v>891</v>
      </c>
      <c r="O18" s="142"/>
      <c r="P18" s="142"/>
      <c r="Q18" s="142"/>
      <c r="R18" s="142"/>
      <c r="S18" s="142"/>
    </row>
    <row r="19" spans="1:19" ht="25.5">
      <c r="A19" s="151" t="s">
        <v>849</v>
      </c>
      <c r="B19" s="143" t="s">
        <v>849</v>
      </c>
      <c r="C19" s="144" t="s">
        <v>885</v>
      </c>
      <c r="D19" s="145">
        <v>4</v>
      </c>
      <c r="E19" s="146">
        <v>2020</v>
      </c>
      <c r="F19" s="152" t="s">
        <v>886</v>
      </c>
      <c r="G19" s="143" t="s">
        <v>887</v>
      </c>
      <c r="H19" s="153" t="s">
        <v>896</v>
      </c>
      <c r="I19" s="148" t="s">
        <v>889</v>
      </c>
      <c r="J19" s="148" t="s">
        <v>855</v>
      </c>
      <c r="K19" s="143" t="s">
        <v>856</v>
      </c>
      <c r="L19" s="143" t="s">
        <v>857</v>
      </c>
      <c r="M19" s="149" t="s">
        <v>890</v>
      </c>
      <c r="N19" s="150" t="s">
        <v>891</v>
      </c>
      <c r="O19" s="142"/>
      <c r="P19" s="142"/>
      <c r="Q19" s="142"/>
      <c r="R19" s="142"/>
      <c r="S19" s="142"/>
    </row>
    <row r="20" spans="1:19" ht="25.5">
      <c r="A20" s="151" t="s">
        <v>849</v>
      </c>
      <c r="B20" s="143" t="s">
        <v>849</v>
      </c>
      <c r="C20" s="144" t="s">
        <v>897</v>
      </c>
      <c r="D20" s="145">
        <v>3</v>
      </c>
      <c r="E20" s="146">
        <v>2020</v>
      </c>
      <c r="F20" s="152" t="s">
        <v>898</v>
      </c>
      <c r="G20" s="143" t="s">
        <v>899</v>
      </c>
      <c r="H20" s="153" t="s">
        <v>900</v>
      </c>
      <c r="I20" s="148" t="s">
        <v>901</v>
      </c>
      <c r="J20" s="148" t="s">
        <v>902</v>
      </c>
      <c r="K20" s="143" t="s">
        <v>903</v>
      </c>
      <c r="L20" s="143" t="s">
        <v>857</v>
      </c>
      <c r="M20" s="149" t="s">
        <v>904</v>
      </c>
      <c r="N20" s="150" t="s">
        <v>905</v>
      </c>
      <c r="O20" s="142"/>
      <c r="P20" s="142"/>
      <c r="Q20" s="142"/>
      <c r="R20" s="142"/>
      <c r="S20" s="142"/>
    </row>
    <row r="21" spans="1:19" ht="15.75" customHeight="1">
      <c r="A21" s="151" t="s">
        <v>849</v>
      </c>
      <c r="B21" s="143" t="s">
        <v>849</v>
      </c>
      <c r="C21" s="144" t="s">
        <v>897</v>
      </c>
      <c r="D21" s="145">
        <v>3</v>
      </c>
      <c r="E21" s="146">
        <v>2020</v>
      </c>
      <c r="F21" s="152" t="s">
        <v>898</v>
      </c>
      <c r="G21" s="143" t="s">
        <v>899</v>
      </c>
      <c r="H21" s="147" t="s">
        <v>906</v>
      </c>
      <c r="I21" s="148" t="s">
        <v>901</v>
      </c>
      <c r="J21" s="148" t="s">
        <v>902</v>
      </c>
      <c r="K21" s="143" t="s">
        <v>903</v>
      </c>
      <c r="L21" s="143" t="s">
        <v>857</v>
      </c>
      <c r="M21" s="149" t="s">
        <v>904</v>
      </c>
      <c r="N21" s="150" t="s">
        <v>905</v>
      </c>
      <c r="O21" s="142"/>
      <c r="P21" s="142"/>
      <c r="Q21" s="142"/>
      <c r="R21" s="142"/>
      <c r="S21" s="142"/>
    </row>
    <row r="22" spans="1:19" ht="15.75" customHeight="1">
      <c r="A22" s="151" t="s">
        <v>849</v>
      </c>
      <c r="B22" s="143" t="s">
        <v>849</v>
      </c>
      <c r="C22" s="144" t="s">
        <v>897</v>
      </c>
      <c r="D22" s="145">
        <v>3</v>
      </c>
      <c r="E22" s="146">
        <v>2020</v>
      </c>
      <c r="F22" s="152" t="s">
        <v>898</v>
      </c>
      <c r="G22" s="143" t="s">
        <v>899</v>
      </c>
      <c r="H22" s="147" t="s">
        <v>907</v>
      </c>
      <c r="I22" s="148" t="s">
        <v>908</v>
      </c>
      <c r="J22" s="148" t="s">
        <v>902</v>
      </c>
      <c r="K22" s="143" t="s">
        <v>903</v>
      </c>
      <c r="L22" s="143" t="s">
        <v>857</v>
      </c>
      <c r="M22" s="149" t="s">
        <v>872</v>
      </c>
      <c r="N22" s="150" t="s">
        <v>909</v>
      </c>
      <c r="O22" s="142"/>
      <c r="P22" s="142"/>
      <c r="Q22" s="142"/>
      <c r="R22" s="142"/>
      <c r="S22" s="142"/>
    </row>
    <row r="23" spans="1:19" ht="15.75" customHeight="1">
      <c r="A23" s="151" t="s">
        <v>849</v>
      </c>
      <c r="B23" s="143" t="s">
        <v>849</v>
      </c>
      <c r="C23" s="144" t="s">
        <v>897</v>
      </c>
      <c r="D23" s="145">
        <v>3</v>
      </c>
      <c r="E23" s="146">
        <v>2020</v>
      </c>
      <c r="F23" s="152" t="s">
        <v>898</v>
      </c>
      <c r="G23" s="143" t="s">
        <v>899</v>
      </c>
      <c r="H23" s="153" t="s">
        <v>910</v>
      </c>
      <c r="I23" s="148" t="s">
        <v>908</v>
      </c>
      <c r="J23" s="148" t="s">
        <v>902</v>
      </c>
      <c r="K23" s="143" t="s">
        <v>903</v>
      </c>
      <c r="L23" s="143" t="s">
        <v>857</v>
      </c>
      <c r="M23" s="149" t="s">
        <v>872</v>
      </c>
      <c r="N23" s="150" t="s">
        <v>909</v>
      </c>
      <c r="O23" s="142"/>
      <c r="P23" s="142"/>
      <c r="Q23" s="142"/>
      <c r="R23" s="142"/>
      <c r="S23" s="142"/>
    </row>
    <row r="24" spans="1:19" ht="15.75" customHeight="1">
      <c r="A24" s="151" t="s">
        <v>849</v>
      </c>
      <c r="B24" s="143" t="s">
        <v>849</v>
      </c>
      <c r="C24" s="144" t="s">
        <v>897</v>
      </c>
      <c r="D24" s="145">
        <v>3</v>
      </c>
      <c r="E24" s="146">
        <v>2020</v>
      </c>
      <c r="F24" s="152" t="s">
        <v>898</v>
      </c>
      <c r="G24" s="143" t="s">
        <v>899</v>
      </c>
      <c r="H24" s="147" t="s">
        <v>911</v>
      </c>
      <c r="I24" s="148" t="s">
        <v>908</v>
      </c>
      <c r="J24" s="148" t="s">
        <v>902</v>
      </c>
      <c r="K24" s="143" t="s">
        <v>903</v>
      </c>
      <c r="L24" s="143" t="s">
        <v>857</v>
      </c>
      <c r="M24" s="149" t="s">
        <v>872</v>
      </c>
      <c r="N24" s="150" t="s">
        <v>909</v>
      </c>
      <c r="O24" s="142"/>
      <c r="P24" s="142"/>
      <c r="Q24" s="142"/>
      <c r="R24" s="142"/>
      <c r="S24" s="142"/>
    </row>
    <row r="25" spans="1:19" ht="15.75" customHeight="1">
      <c r="A25" s="151" t="s">
        <v>849</v>
      </c>
      <c r="B25" s="143" t="s">
        <v>849</v>
      </c>
      <c r="C25" s="144" t="s">
        <v>897</v>
      </c>
      <c r="D25" s="145">
        <v>3</v>
      </c>
      <c r="E25" s="146">
        <v>2020</v>
      </c>
      <c r="F25" s="152" t="s">
        <v>898</v>
      </c>
      <c r="G25" s="143" t="s">
        <v>899</v>
      </c>
      <c r="H25" s="147" t="s">
        <v>912</v>
      </c>
      <c r="I25" s="148" t="s">
        <v>908</v>
      </c>
      <c r="J25" s="148" t="s">
        <v>902</v>
      </c>
      <c r="K25" s="143" t="s">
        <v>903</v>
      </c>
      <c r="L25" s="143" t="s">
        <v>857</v>
      </c>
      <c r="M25" s="149" t="s">
        <v>872</v>
      </c>
      <c r="N25" s="150" t="s">
        <v>909</v>
      </c>
      <c r="O25" s="142"/>
      <c r="P25" s="142"/>
      <c r="Q25" s="142"/>
      <c r="R25" s="142"/>
      <c r="S25" s="142"/>
    </row>
    <row r="26" spans="1:19" ht="15.75" customHeight="1">
      <c r="A26" s="151" t="s">
        <v>849</v>
      </c>
      <c r="B26" s="143" t="s">
        <v>849</v>
      </c>
      <c r="C26" s="144" t="s">
        <v>913</v>
      </c>
      <c r="D26" s="145">
        <v>17</v>
      </c>
      <c r="E26" s="146">
        <v>2022</v>
      </c>
      <c r="F26" s="152" t="s">
        <v>914</v>
      </c>
      <c r="G26" s="143" t="s">
        <v>915</v>
      </c>
      <c r="H26" s="153" t="s">
        <v>916</v>
      </c>
      <c r="I26" s="148" t="s">
        <v>917</v>
      </c>
      <c r="J26" s="148" t="s">
        <v>855</v>
      </c>
      <c r="K26" s="143" t="s">
        <v>856</v>
      </c>
      <c r="L26" s="143" t="s">
        <v>857</v>
      </c>
      <c r="M26" s="150" t="s">
        <v>918</v>
      </c>
      <c r="N26" s="150" t="s">
        <v>919</v>
      </c>
      <c r="O26" s="142"/>
      <c r="P26" s="142"/>
      <c r="Q26" s="142"/>
      <c r="R26" s="142"/>
      <c r="S26" s="142"/>
    </row>
    <row r="27" spans="1:19" ht="15.75" customHeight="1">
      <c r="A27" s="156"/>
      <c r="B27" s="156"/>
      <c r="C27" s="157"/>
      <c r="D27" s="156"/>
      <c r="E27" s="157"/>
      <c r="F27" s="157"/>
      <c r="G27" s="156"/>
      <c r="H27" s="156"/>
      <c r="I27" s="158"/>
      <c r="J27" s="158"/>
      <c r="K27" s="156"/>
      <c r="L27" s="156"/>
      <c r="M27" s="156"/>
      <c r="N27" s="156"/>
      <c r="O27" s="156"/>
      <c r="P27" s="156"/>
      <c r="Q27" s="156"/>
      <c r="R27" s="156"/>
      <c r="S27" s="156"/>
    </row>
    <row r="28" spans="1:19" ht="15.75" customHeight="1">
      <c r="A28" s="246" t="s">
        <v>810</v>
      </c>
      <c r="B28" s="240"/>
      <c r="C28" s="240"/>
      <c r="D28" s="240"/>
      <c r="E28" s="240"/>
      <c r="F28" s="240"/>
      <c r="G28" s="240"/>
      <c r="H28" s="240"/>
      <c r="I28" s="240"/>
      <c r="J28" s="240"/>
      <c r="K28" s="240"/>
      <c r="L28" s="240"/>
      <c r="M28" s="156"/>
      <c r="N28" s="156"/>
      <c r="O28" s="156"/>
      <c r="P28" s="156"/>
      <c r="Q28" s="156"/>
      <c r="R28" s="156"/>
      <c r="S28" s="156"/>
    </row>
    <row r="29" spans="1:19" ht="15.75" customHeight="1">
      <c r="A29" s="247" t="s">
        <v>811</v>
      </c>
      <c r="B29" s="231"/>
      <c r="C29" s="231"/>
      <c r="D29" s="231"/>
      <c r="E29" s="231"/>
      <c r="F29" s="231"/>
      <c r="G29" s="231"/>
      <c r="H29" s="231"/>
      <c r="I29" s="231"/>
      <c r="J29" s="231"/>
      <c r="K29" s="231"/>
      <c r="L29" s="232"/>
      <c r="M29" s="156"/>
      <c r="N29" s="156"/>
      <c r="O29" s="156"/>
      <c r="P29" s="156"/>
      <c r="Q29" s="156"/>
      <c r="R29" s="156"/>
      <c r="S29" s="156"/>
    </row>
    <row r="30" spans="1:19" ht="15.75" customHeight="1">
      <c r="A30" s="243" t="s">
        <v>812</v>
      </c>
      <c r="B30" s="231"/>
      <c r="C30" s="231"/>
      <c r="D30" s="231"/>
      <c r="E30" s="231"/>
      <c r="F30" s="231"/>
      <c r="G30" s="231"/>
      <c r="H30" s="231"/>
      <c r="I30" s="231"/>
      <c r="J30" s="231"/>
      <c r="K30" s="231"/>
      <c r="L30" s="232"/>
      <c r="M30" s="159"/>
      <c r="N30" s="159"/>
      <c r="O30" s="159"/>
      <c r="P30" s="159"/>
      <c r="Q30" s="159"/>
      <c r="R30" s="159"/>
      <c r="S30" s="159"/>
    </row>
    <row r="31" spans="1:19" ht="15.75" customHeight="1">
      <c r="A31" s="243" t="s">
        <v>920</v>
      </c>
      <c r="B31" s="231"/>
      <c r="C31" s="231"/>
      <c r="D31" s="231"/>
      <c r="E31" s="231"/>
      <c r="F31" s="231"/>
      <c r="G31" s="231"/>
      <c r="H31" s="231"/>
      <c r="I31" s="231"/>
      <c r="J31" s="231"/>
      <c r="K31" s="231"/>
      <c r="L31" s="232"/>
      <c r="M31" s="159"/>
      <c r="N31" s="159"/>
      <c r="O31" s="159"/>
      <c r="P31" s="159"/>
      <c r="Q31" s="159"/>
      <c r="R31" s="159"/>
      <c r="S31" s="159"/>
    </row>
    <row r="32" spans="1:19" ht="15.75" customHeight="1">
      <c r="A32" s="243" t="s">
        <v>921</v>
      </c>
      <c r="B32" s="231"/>
      <c r="C32" s="231"/>
      <c r="D32" s="231"/>
      <c r="E32" s="231"/>
      <c r="F32" s="231"/>
      <c r="G32" s="231"/>
      <c r="H32" s="231"/>
      <c r="I32" s="231"/>
      <c r="J32" s="231"/>
      <c r="K32" s="231"/>
      <c r="L32" s="232"/>
      <c r="M32" s="159"/>
      <c r="N32" s="159"/>
      <c r="O32" s="159"/>
      <c r="P32" s="159"/>
      <c r="Q32" s="159"/>
      <c r="R32" s="159"/>
      <c r="S32" s="159"/>
    </row>
    <row r="33" spans="1:19" ht="15.75" customHeight="1">
      <c r="A33" s="243" t="s">
        <v>922</v>
      </c>
      <c r="B33" s="231"/>
      <c r="C33" s="231"/>
      <c r="D33" s="231"/>
      <c r="E33" s="231"/>
      <c r="F33" s="231"/>
      <c r="G33" s="231"/>
      <c r="H33" s="231"/>
      <c r="I33" s="231"/>
      <c r="J33" s="231"/>
      <c r="K33" s="231"/>
      <c r="L33" s="232"/>
      <c r="M33" s="159"/>
      <c r="N33" s="159"/>
      <c r="O33" s="159"/>
      <c r="P33" s="159"/>
      <c r="Q33" s="159"/>
      <c r="R33" s="159"/>
      <c r="S33" s="159"/>
    </row>
    <row r="34" spans="1:19" ht="15.75" customHeight="1">
      <c r="A34" s="243" t="s">
        <v>923</v>
      </c>
      <c r="B34" s="231"/>
      <c r="C34" s="231"/>
      <c r="D34" s="231"/>
      <c r="E34" s="231"/>
      <c r="F34" s="231"/>
      <c r="G34" s="231"/>
      <c r="H34" s="231"/>
      <c r="I34" s="231"/>
      <c r="J34" s="231"/>
      <c r="K34" s="231"/>
      <c r="L34" s="232"/>
      <c r="M34" s="159"/>
      <c r="N34" s="159"/>
      <c r="O34" s="159"/>
      <c r="P34" s="159"/>
      <c r="Q34" s="159"/>
      <c r="R34" s="159"/>
      <c r="S34" s="159"/>
    </row>
    <row r="35" spans="1:19" ht="15.75" customHeight="1">
      <c r="A35" s="243" t="s">
        <v>924</v>
      </c>
      <c r="B35" s="231"/>
      <c r="C35" s="231"/>
      <c r="D35" s="231"/>
      <c r="E35" s="231"/>
      <c r="F35" s="231"/>
      <c r="G35" s="231"/>
      <c r="H35" s="231"/>
      <c r="I35" s="231"/>
      <c r="J35" s="231"/>
      <c r="K35" s="231"/>
      <c r="L35" s="232"/>
      <c r="M35" s="159"/>
      <c r="N35" s="159"/>
      <c r="O35" s="159"/>
      <c r="P35" s="159"/>
      <c r="Q35" s="159"/>
      <c r="R35" s="159"/>
      <c r="S35" s="159"/>
    </row>
    <row r="36" spans="1:19" ht="15.75" customHeight="1">
      <c r="A36" s="243" t="s">
        <v>925</v>
      </c>
      <c r="B36" s="231"/>
      <c r="C36" s="231"/>
      <c r="D36" s="231"/>
      <c r="E36" s="231"/>
      <c r="F36" s="231"/>
      <c r="G36" s="231"/>
      <c r="H36" s="231"/>
      <c r="I36" s="231"/>
      <c r="J36" s="231"/>
      <c r="K36" s="231"/>
      <c r="L36" s="232"/>
      <c r="M36" s="159"/>
      <c r="N36" s="159"/>
      <c r="O36" s="159"/>
      <c r="P36" s="159"/>
      <c r="Q36" s="159"/>
      <c r="R36" s="159"/>
      <c r="S36" s="159"/>
    </row>
    <row r="37" spans="1:19" ht="15.75" customHeight="1">
      <c r="A37" s="243" t="s">
        <v>926</v>
      </c>
      <c r="B37" s="231"/>
      <c r="C37" s="231"/>
      <c r="D37" s="231"/>
      <c r="E37" s="231"/>
      <c r="F37" s="231"/>
      <c r="G37" s="231"/>
      <c r="H37" s="231"/>
      <c r="I37" s="231"/>
      <c r="J37" s="231"/>
      <c r="K37" s="231"/>
      <c r="L37" s="232"/>
      <c r="M37" s="159"/>
      <c r="N37" s="159"/>
      <c r="O37" s="159"/>
      <c r="P37" s="159"/>
      <c r="Q37" s="159"/>
      <c r="R37" s="159"/>
      <c r="S37" s="159"/>
    </row>
    <row r="38" spans="1:19" ht="15.75" customHeight="1">
      <c r="A38" s="243" t="s">
        <v>927</v>
      </c>
      <c r="B38" s="231"/>
      <c r="C38" s="231"/>
      <c r="D38" s="231"/>
      <c r="E38" s="231"/>
      <c r="F38" s="231"/>
      <c r="G38" s="231"/>
      <c r="H38" s="231"/>
      <c r="I38" s="231"/>
      <c r="J38" s="231"/>
      <c r="K38" s="231"/>
      <c r="L38" s="232"/>
      <c r="M38" s="159"/>
      <c r="N38" s="159"/>
      <c r="O38" s="159"/>
      <c r="P38" s="159"/>
      <c r="Q38" s="159"/>
      <c r="R38" s="159"/>
      <c r="S38" s="159"/>
    </row>
    <row r="39" spans="1:19" ht="15.75" customHeight="1">
      <c r="A39" s="243" t="s">
        <v>928</v>
      </c>
      <c r="B39" s="231"/>
      <c r="C39" s="231"/>
      <c r="D39" s="231"/>
      <c r="E39" s="231"/>
      <c r="F39" s="231"/>
      <c r="G39" s="231"/>
      <c r="H39" s="231"/>
      <c r="I39" s="231"/>
      <c r="J39" s="231"/>
      <c r="K39" s="231"/>
      <c r="L39" s="232"/>
      <c r="M39" s="159"/>
      <c r="N39" s="159"/>
      <c r="O39" s="159"/>
      <c r="P39" s="159"/>
      <c r="Q39" s="159"/>
      <c r="R39" s="159"/>
      <c r="S39" s="159"/>
    </row>
    <row r="40" spans="1:19" ht="15.75" customHeight="1">
      <c r="A40" s="243" t="s">
        <v>929</v>
      </c>
      <c r="B40" s="231"/>
      <c r="C40" s="231"/>
      <c r="D40" s="231"/>
      <c r="E40" s="231"/>
      <c r="F40" s="231"/>
      <c r="G40" s="231"/>
      <c r="H40" s="231"/>
      <c r="I40" s="231"/>
      <c r="J40" s="231"/>
      <c r="K40" s="231"/>
      <c r="L40" s="232"/>
      <c r="M40" s="159"/>
      <c r="N40" s="159"/>
      <c r="O40" s="159"/>
      <c r="P40" s="159"/>
      <c r="Q40" s="159"/>
      <c r="R40" s="159"/>
      <c r="S40" s="159"/>
    </row>
    <row r="41" spans="1:19" ht="15.75" customHeight="1">
      <c r="A41" s="243" t="s">
        <v>930</v>
      </c>
      <c r="B41" s="231"/>
      <c r="C41" s="231"/>
      <c r="D41" s="231"/>
      <c r="E41" s="231"/>
      <c r="F41" s="231"/>
      <c r="G41" s="231"/>
      <c r="H41" s="231"/>
      <c r="I41" s="231"/>
      <c r="J41" s="231"/>
      <c r="K41" s="231"/>
      <c r="L41" s="232"/>
      <c r="M41" s="159"/>
      <c r="N41" s="159"/>
      <c r="O41" s="159"/>
      <c r="P41" s="159"/>
      <c r="Q41" s="159"/>
      <c r="R41" s="159"/>
      <c r="S41" s="159"/>
    </row>
    <row r="42" spans="1:19" ht="15.75" customHeight="1">
      <c r="A42" s="243" t="s">
        <v>931</v>
      </c>
      <c r="B42" s="231"/>
      <c r="C42" s="231"/>
      <c r="D42" s="231"/>
      <c r="E42" s="231"/>
      <c r="F42" s="231"/>
      <c r="G42" s="231"/>
      <c r="H42" s="231"/>
      <c r="I42" s="231"/>
      <c r="J42" s="231"/>
      <c r="K42" s="231"/>
      <c r="L42" s="232"/>
      <c r="M42" s="159"/>
      <c r="N42" s="159"/>
      <c r="O42" s="159"/>
      <c r="P42" s="159"/>
      <c r="Q42" s="159"/>
      <c r="R42" s="159"/>
      <c r="S42" s="159"/>
    </row>
    <row r="43" spans="1:19" ht="15.75" customHeight="1">
      <c r="A43" s="243" t="s">
        <v>932</v>
      </c>
      <c r="B43" s="231"/>
      <c r="C43" s="231"/>
      <c r="D43" s="231"/>
      <c r="E43" s="231"/>
      <c r="F43" s="231"/>
      <c r="G43" s="231"/>
      <c r="H43" s="231"/>
      <c r="I43" s="231"/>
      <c r="J43" s="231"/>
      <c r="K43" s="231"/>
      <c r="L43" s="232"/>
      <c r="M43" s="159"/>
      <c r="N43" s="159"/>
      <c r="O43" s="159"/>
      <c r="P43" s="159"/>
      <c r="Q43" s="159"/>
      <c r="R43" s="159"/>
      <c r="S43" s="159"/>
    </row>
    <row r="44" spans="1:19" ht="15.75" customHeight="1">
      <c r="A44" s="243" t="s">
        <v>933</v>
      </c>
      <c r="B44" s="231"/>
      <c r="C44" s="231"/>
      <c r="D44" s="231"/>
      <c r="E44" s="231"/>
      <c r="F44" s="231"/>
      <c r="G44" s="231"/>
      <c r="H44" s="231"/>
      <c r="I44" s="231"/>
      <c r="J44" s="231"/>
      <c r="K44" s="231"/>
      <c r="L44" s="232"/>
      <c r="M44" s="159"/>
      <c r="N44" s="159"/>
      <c r="O44" s="159"/>
      <c r="P44" s="159"/>
      <c r="Q44" s="159"/>
      <c r="R44" s="159"/>
      <c r="S44" s="159"/>
    </row>
    <row r="45" spans="1:19" ht="15.75" customHeight="1"/>
    <row r="46" spans="1:19" ht="15.75" customHeight="1"/>
    <row r="47" spans="1:19" ht="15.75" customHeight="1"/>
    <row r="48" spans="1: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N1"/>
    <mergeCell ref="A2:N2"/>
    <mergeCell ref="A3:N3"/>
    <mergeCell ref="A28:L28"/>
    <mergeCell ref="A29:L29"/>
    <mergeCell ref="A30:L30"/>
    <mergeCell ref="A31:L31"/>
    <mergeCell ref="A39:L39"/>
    <mergeCell ref="A40:L40"/>
    <mergeCell ref="A41:L41"/>
    <mergeCell ref="A42:L42"/>
    <mergeCell ref="A43:L43"/>
    <mergeCell ref="A44:L44"/>
    <mergeCell ref="A32:L32"/>
    <mergeCell ref="A33:L33"/>
    <mergeCell ref="A34:L34"/>
    <mergeCell ref="A35:L35"/>
    <mergeCell ref="A36:L36"/>
    <mergeCell ref="A37:L37"/>
    <mergeCell ref="A38:L38"/>
  </mergeCells>
  <pageMargins left="0.511811024" right="0.511811024" top="0.78740157499999996" bottom="0.78740157499999996"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4.42578125" defaultRowHeight="15" customHeight="1"/>
  <cols>
    <col min="1" max="1" width="146.5703125" customWidth="1"/>
  </cols>
  <sheetData>
    <row r="1" spans="1:1">
      <c r="A1" s="160" t="s">
        <v>934</v>
      </c>
    </row>
    <row r="2" spans="1:1">
      <c r="A2" s="161" t="s">
        <v>935</v>
      </c>
    </row>
    <row r="3" spans="1:1">
      <c r="A3" s="162" t="s">
        <v>936</v>
      </c>
    </row>
    <row r="4" spans="1:1">
      <c r="A4" s="161" t="s">
        <v>937</v>
      </c>
    </row>
    <row r="5" spans="1:1">
      <c r="A5" s="162" t="s">
        <v>938</v>
      </c>
    </row>
    <row r="6" spans="1:1">
      <c r="A6" s="16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511811024" right="0.511811024"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Contratos CEHAB 2022</vt:lpstr>
      <vt:lpstr>Contratos terceirizados 2023</vt:lpstr>
      <vt:lpstr>Orientações de preenchimento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Alessandra Carlinda Martins Roque da Silva</dc:creator>
  <cp:lastModifiedBy>Joanna de Ângelis Bastos Vieira</cp:lastModifiedBy>
  <dcterms:created xsi:type="dcterms:W3CDTF">2025-05-06T17:38:55Z</dcterms:created>
  <dcterms:modified xsi:type="dcterms:W3CDTF">2025-07-17T12:35:10Z</dcterms:modified>
</cp:coreProperties>
</file>